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10 おおぶの統計\おおぶの統計庶務\01_エクセルデータ （R7用）\"/>
    </mc:Choice>
  </mc:AlternateContent>
  <xr:revisionPtr revIDLastSave="0" documentId="13_ncr:1_{A816F982-CD1F-4759-B1FC-DFA6A09A31E0}" xr6:coauthVersionLast="47" xr6:coauthVersionMax="47" xr10:uidLastSave="{00000000-0000-0000-0000-000000000000}"/>
  <bookViews>
    <workbookView xWindow="-120" yWindow="-120" windowWidth="29040" windowHeight="15720" activeTab="18" xr2:uid="{00000000-000D-0000-FFFF-FFFF00000000}"/>
  </bookViews>
  <sheets>
    <sheet name="23" sheetId="1" r:id="rId1"/>
    <sheet name="24" sheetId="2" r:id="rId2"/>
    <sheet name="25" sheetId="3" r:id="rId3"/>
    <sheet name="26" sheetId="4" r:id="rId4"/>
    <sheet name="27" sheetId="5" r:id="rId5"/>
    <sheet name="28" sheetId="6" r:id="rId6"/>
    <sheet name="29" sheetId="7" r:id="rId7"/>
    <sheet name="30" sheetId="8" r:id="rId8"/>
    <sheet name="31" sheetId="10" r:id="rId9"/>
    <sheet name="32" sheetId="11" r:id="rId10"/>
    <sheet name="33" sheetId="12" r:id="rId11"/>
    <sheet name="34" sheetId="13" r:id="rId12"/>
    <sheet name="35" sheetId="14" r:id="rId13"/>
    <sheet name="36" sheetId="15" r:id="rId14"/>
    <sheet name="37" sheetId="16" r:id="rId15"/>
    <sheet name="38" sheetId="17" r:id="rId16"/>
    <sheet name="39" sheetId="19" r:id="rId17"/>
    <sheet name="40" sheetId="22" r:id="rId18"/>
    <sheet name="41" sheetId="23" r:id="rId19"/>
    <sheet name="42" sheetId="24" r:id="rId20"/>
    <sheet name="30-2" sheetId="9" r:id="rId21"/>
    <sheet name="38-2" sheetId="18" r:id="rId22"/>
    <sheet name="39-2" sheetId="20" r:id="rId23"/>
    <sheet name="39-3" sheetId="21" r:id="rId24"/>
  </sheets>
  <definedNames>
    <definedName name="_xlnm.Print_Area" localSheetId="2">'25'!$A$1:$E$43</definedName>
    <definedName name="_xlnm.Print_Area" localSheetId="16">'39'!$A:$J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0" l="1"/>
  <c r="H42" i="10" l="1"/>
  <c r="H40" i="10"/>
  <c r="H15" i="10"/>
  <c r="H10" i="10"/>
  <c r="G14" i="7"/>
  <c r="G13" i="7"/>
  <c r="G12" i="7"/>
  <c r="G15" i="7" s="1"/>
  <c r="G16" i="7" s="1"/>
  <c r="H12" i="6"/>
  <c r="H11" i="6"/>
  <c r="H10" i="6"/>
  <c r="H9" i="6"/>
  <c r="I26" i="2"/>
  <c r="B10" i="5"/>
  <c r="C10" i="5"/>
  <c r="B16" i="5"/>
  <c r="D16" i="5" s="1"/>
  <c r="C16" i="5"/>
  <c r="F10" i="5"/>
  <c r="G10" i="5"/>
  <c r="H10" i="5"/>
  <c r="F16" i="5"/>
  <c r="G16" i="5"/>
  <c r="H16" i="5"/>
  <c r="B22" i="5"/>
  <c r="C22" i="5"/>
  <c r="D22" i="5"/>
  <c r="B28" i="5"/>
  <c r="C28" i="5"/>
  <c r="D28" i="5"/>
  <c r="B34" i="5"/>
  <c r="C34" i="5"/>
  <c r="D34" i="5"/>
  <c r="B40" i="5"/>
  <c r="C40" i="5"/>
  <c r="D40" i="5"/>
  <c r="B10" i="4"/>
  <c r="C10" i="4"/>
  <c r="G22" i="5" s="1"/>
  <c r="F10" i="4"/>
  <c r="G10" i="4"/>
  <c r="H10" i="4"/>
  <c r="B16" i="4"/>
  <c r="C16" i="4"/>
  <c r="D16" i="4"/>
  <c r="F16" i="4"/>
  <c r="G16" i="4"/>
  <c r="H16" i="4"/>
  <c r="B22" i="4"/>
  <c r="D22" i="4" s="1"/>
  <c r="C22" i="4"/>
  <c r="F22" i="4"/>
  <c r="G22" i="4"/>
  <c r="H22" i="4"/>
  <c r="B28" i="4"/>
  <c r="C28" i="4"/>
  <c r="D28" i="4"/>
  <c r="G28" i="4"/>
  <c r="F28" i="4"/>
  <c r="H28" i="4"/>
  <c r="B34" i="4"/>
  <c r="C34" i="4"/>
  <c r="D34" i="4" s="1"/>
  <c r="F34" i="4"/>
  <c r="G34" i="4"/>
  <c r="B40" i="4"/>
  <c r="C40" i="4"/>
  <c r="F40" i="4"/>
  <c r="G40" i="4"/>
  <c r="F22" i="5" l="1"/>
  <c r="H22" i="5" s="1"/>
  <c r="D10" i="4"/>
  <c r="H34" i="4"/>
  <c r="D40" i="4"/>
  <c r="H40" i="4"/>
  <c r="J39" i="12" l="1"/>
  <c r="I39" i="12"/>
  <c r="H39" i="12"/>
  <c r="G39" i="12"/>
  <c r="F39" i="12"/>
  <c r="E39" i="12"/>
  <c r="D39" i="12"/>
  <c r="C39" i="12"/>
  <c r="B39" i="12"/>
  <c r="A39" i="12"/>
  <c r="J22" i="12"/>
  <c r="I22" i="12"/>
  <c r="H22" i="12"/>
  <c r="G22" i="12"/>
  <c r="F22" i="12"/>
  <c r="E22" i="12"/>
  <c r="D22" i="12"/>
  <c r="C22" i="12"/>
  <c r="B22" i="12"/>
  <c r="A22" i="12"/>
  <c r="J5" i="12"/>
  <c r="I5" i="12"/>
  <c r="H5" i="12"/>
  <c r="G5" i="12"/>
  <c r="F5" i="12"/>
  <c r="E5" i="12"/>
  <c r="D5" i="12"/>
  <c r="C5" i="12"/>
  <c r="B5" i="12"/>
  <c r="A5" i="12"/>
  <c r="I6" i="8" l="1"/>
  <c r="J6" i="8"/>
  <c r="K6" i="8"/>
  <c r="L6" i="8"/>
  <c r="M6" i="8"/>
  <c r="H6" i="8" l="1"/>
  <c r="C6" i="8"/>
  <c r="E6" i="8" l="1"/>
  <c r="D6" i="8" l="1"/>
  <c r="F6" i="8"/>
  <c r="G6" i="8"/>
  <c r="G29" i="5"/>
  <c r="G36" i="5" s="1"/>
  <c r="F29" i="5"/>
  <c r="F36" i="5" s="1"/>
  <c r="G28" i="5"/>
  <c r="G35" i="5" s="1"/>
  <c r="F28" i="5"/>
  <c r="F35" i="5" s="1"/>
  <c r="G27" i="5"/>
  <c r="G34" i="5" s="1"/>
  <c r="F27" i="5"/>
  <c r="F34" i="5" s="1"/>
  <c r="G26" i="5"/>
  <c r="G33" i="5" s="1"/>
  <c r="F26" i="5"/>
  <c r="F33" i="5" s="1"/>
  <c r="H25" i="5"/>
  <c r="H32" i="5" s="1"/>
  <c r="G25" i="5"/>
  <c r="G32" i="5" s="1"/>
  <c r="F25" i="5"/>
  <c r="F32" i="5" s="1"/>
  <c r="H18" i="5"/>
  <c r="H17" i="5"/>
  <c r="H12" i="5"/>
  <c r="H13" i="5"/>
  <c r="H14" i="5"/>
  <c r="H15" i="5"/>
  <c r="H11" i="5"/>
  <c r="H7" i="5"/>
  <c r="H8" i="5"/>
  <c r="H9" i="5"/>
  <c r="H6" i="5"/>
  <c r="H5" i="5"/>
  <c r="D36" i="5"/>
  <c r="D37" i="5"/>
  <c r="D38" i="5"/>
  <c r="D39" i="5"/>
  <c r="D35" i="5"/>
  <c r="D30" i="5"/>
  <c r="D31" i="5"/>
  <c r="D32" i="5"/>
  <c r="D33" i="5"/>
  <c r="D29" i="5"/>
  <c r="D24" i="5"/>
  <c r="D25" i="5"/>
  <c r="D26" i="5"/>
  <c r="D27" i="5"/>
  <c r="D23" i="5"/>
  <c r="D18" i="5"/>
  <c r="D19" i="5"/>
  <c r="D20" i="5"/>
  <c r="D21" i="5"/>
  <c r="D17" i="5"/>
  <c r="D12" i="5"/>
  <c r="D13" i="5"/>
  <c r="D14" i="5"/>
  <c r="D15" i="5"/>
  <c r="D11" i="5"/>
  <c r="D10" i="5"/>
  <c r="D7" i="5"/>
  <c r="D8" i="5"/>
  <c r="D9" i="5"/>
  <c r="D6" i="5"/>
  <c r="D5" i="5"/>
  <c r="H36" i="4"/>
  <c r="H37" i="4"/>
  <c r="H38" i="4"/>
  <c r="H39" i="4"/>
  <c r="H35" i="4"/>
  <c r="H30" i="4"/>
  <c r="H31" i="4"/>
  <c r="H32" i="4"/>
  <c r="H33" i="4"/>
  <c r="H29" i="4"/>
  <c r="H24" i="4"/>
  <c r="H25" i="4"/>
  <c r="H26" i="4"/>
  <c r="H27" i="4"/>
  <c r="H23" i="4"/>
  <c r="H18" i="4"/>
  <c r="H19" i="4"/>
  <c r="H20" i="4"/>
  <c r="H21" i="4"/>
  <c r="H17" i="4"/>
  <c r="H12" i="4"/>
  <c r="H13" i="4"/>
  <c r="H14" i="4"/>
  <c r="H15" i="4"/>
  <c r="H11" i="4"/>
  <c r="H7" i="4"/>
  <c r="H8" i="4"/>
  <c r="H9" i="4"/>
  <c r="H6" i="4"/>
  <c r="H5" i="4"/>
  <c r="D36" i="4"/>
  <c r="D37" i="4"/>
  <c r="D38" i="4"/>
  <c r="D39" i="4"/>
  <c r="D35" i="4"/>
  <c r="D32" i="4"/>
  <c r="D33" i="4"/>
  <c r="D30" i="4"/>
  <c r="D31" i="4"/>
  <c r="D29" i="4"/>
  <c r="D26" i="4"/>
  <c r="D27" i="4"/>
  <c r="D24" i="4"/>
  <c r="D25" i="4"/>
  <c r="D23" i="4"/>
  <c r="D20" i="4"/>
  <c r="D21" i="4"/>
  <c r="D18" i="4"/>
  <c r="D19" i="4"/>
  <c r="D17" i="4"/>
  <c r="D14" i="4"/>
  <c r="D15" i="4"/>
  <c r="D12" i="4"/>
  <c r="D13" i="4"/>
  <c r="D11" i="4"/>
  <c r="D7" i="4"/>
  <c r="D8" i="4"/>
  <c r="D9" i="4"/>
  <c r="D6" i="4"/>
  <c r="D5" i="4"/>
  <c r="H26" i="5" l="1"/>
  <c r="H33" i="5" s="1"/>
  <c r="B6" i="8"/>
  <c r="H29" i="5"/>
  <c r="H36" i="5" s="1"/>
  <c r="H27" i="5"/>
  <c r="H34" i="5" s="1"/>
  <c r="H28" i="5"/>
  <c r="H35" i="5" s="1"/>
  <c r="G26" i="2" l="1"/>
  <c r="F26" i="2"/>
  <c r="H26" i="2"/>
  <c r="J26" i="2"/>
  <c r="E42" i="10" l="1"/>
  <c r="F42" i="10"/>
  <c r="G42" i="10"/>
  <c r="D42" i="10"/>
  <c r="E40" i="10"/>
  <c r="F40" i="10"/>
  <c r="G40" i="10"/>
  <c r="D15" i="10"/>
  <c r="E15" i="10"/>
  <c r="F15" i="10"/>
  <c r="G15" i="10"/>
  <c r="D10" i="10"/>
  <c r="E10" i="10"/>
  <c r="F10" i="10"/>
  <c r="G10" i="10"/>
  <c r="J24" i="2" l="1"/>
  <c r="H24" i="2"/>
  <c r="F24" i="2"/>
  <c r="J23" i="2"/>
  <c r="H23" i="2"/>
  <c r="F23" i="2"/>
</calcChain>
</file>

<file path=xl/sharedStrings.xml><?xml version="1.0" encoding="utf-8"?>
<sst xmlns="http://schemas.openxmlformats.org/spreadsheetml/2006/main" count="1130" uniqueCount="548">
  <si>
    <t>３　国勢調査</t>
    <phoneticPr fontId="2"/>
  </si>
  <si>
    <t>3-1　世帯数・人口の推移</t>
    <rPh sb="4" eb="7">
      <t>セタイスウ</t>
    </rPh>
    <rPh sb="8" eb="10">
      <t>ジンコウ</t>
    </rPh>
    <rPh sb="11" eb="13">
      <t>スイイ</t>
    </rPh>
    <phoneticPr fontId="2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</si>
  <si>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</si>
  <si>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</si>
  <si>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</si>
  <si>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　　　口</t>
    <rPh sb="0" eb="1">
      <t>ヒト</t>
    </rPh>
    <rPh sb="4" eb="5">
      <t>クチ</t>
    </rPh>
    <phoneticPr fontId="2"/>
  </si>
  <si>
    <t>対前回</t>
    <rPh sb="0" eb="1">
      <t>タイ</t>
    </rPh>
    <rPh sb="1" eb="3">
      <t>ゼンカイ</t>
    </rPh>
    <phoneticPr fontId="2"/>
  </si>
  <si>
    <t>1世帯
当たり
世帯人員</t>
    <rPh sb="1" eb="3">
      <t>セタイ</t>
    </rPh>
    <rPh sb="4" eb="5">
      <t>ア</t>
    </rPh>
    <rPh sb="8" eb="9">
      <t>ヨ</t>
    </rPh>
    <rPh sb="9" eb="10">
      <t>オビ</t>
    </rPh>
    <rPh sb="10" eb="12">
      <t>ジンイン</t>
    </rPh>
    <phoneticPr fontId="2"/>
  </si>
  <si>
    <r>
      <t xml:space="preserve">人口
密度
</t>
    </r>
    <r>
      <rPr>
        <sz val="10"/>
        <rFont val="ＭＳ Ｐゴシック"/>
        <family val="3"/>
        <charset val="128"/>
      </rPr>
      <t xml:space="preserve"> （人／ｋ㎡）</t>
    </r>
    <rPh sb="0" eb="2">
      <t>ジンコウ</t>
    </rPh>
    <rPh sb="3" eb="5">
      <t>ミツド</t>
    </rPh>
    <rPh sb="8" eb="9">
      <t>ヒト</t>
    </rPh>
    <phoneticPr fontId="2"/>
  </si>
  <si>
    <r>
      <t xml:space="preserve">男女比
</t>
    </r>
    <r>
      <rPr>
        <sz val="10"/>
        <rFont val="ＭＳ Ｐゴシック"/>
        <family val="3"/>
        <charset val="128"/>
      </rPr>
      <t>（男／女
×100）</t>
    </r>
    <rPh sb="0" eb="3">
      <t>ダンジョヒ</t>
    </rPh>
    <rPh sb="5" eb="6">
      <t>オトコ</t>
    </rPh>
    <rPh sb="7" eb="8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</si>
  <si>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</si>
  <si>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</si>
  <si>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</si>
  <si>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
人口</t>
    <rPh sb="0" eb="2">
      <t>ゾウカ</t>
    </rPh>
    <rPh sb="3" eb="5">
      <t>ジンコウ</t>
    </rPh>
    <phoneticPr fontId="2"/>
  </si>
  <si>
    <t>指数</t>
    <rPh sb="0" eb="2">
      <t>シスウ</t>
    </rPh>
    <phoneticPr fontId="2"/>
  </si>
  <si>
    <t xml:space="preserve">- </t>
    <phoneticPr fontId="2"/>
  </si>
  <si>
    <t>資料：国勢調査</t>
    <rPh sb="0" eb="2">
      <t>シリョウ</t>
    </rPh>
    <rPh sb="3" eb="7">
      <t>コクセイチョウサ</t>
    </rPh>
    <phoneticPr fontId="2"/>
  </si>
  <si>
    <t>注）世帯数は一般世帯であり、世帯種類「不詳」データを除く</t>
    <rPh sb="0" eb="1">
      <t>チュウ</t>
    </rPh>
    <rPh sb="2" eb="5">
      <t>セタイスウ</t>
    </rPh>
    <rPh sb="6" eb="8">
      <t>イッパン</t>
    </rPh>
    <rPh sb="8" eb="10">
      <t>セタイ</t>
    </rPh>
    <rPh sb="14" eb="16">
      <t>セタイ</t>
    </rPh>
    <rPh sb="16" eb="18">
      <t>シュルイ</t>
    </rPh>
    <rPh sb="19" eb="21">
      <t>フショウ</t>
    </rPh>
    <rPh sb="26" eb="27">
      <t>ノゾ</t>
    </rPh>
    <phoneticPr fontId="2"/>
  </si>
  <si>
    <t>森岡町（チョウ）</t>
    <rPh sb="0" eb="3">
      <t>モリオカチョウ</t>
    </rPh>
    <phoneticPr fontId="2"/>
  </si>
  <si>
    <t>森岡町（マチ）</t>
    <rPh sb="0" eb="3">
      <t>モリオカマチ</t>
    </rPh>
    <phoneticPr fontId="2"/>
  </si>
  <si>
    <t>米田町</t>
    <rPh sb="0" eb="2">
      <t>コメダ</t>
    </rPh>
    <rPh sb="2" eb="3">
      <t>マチ</t>
    </rPh>
    <phoneticPr fontId="2"/>
  </si>
  <si>
    <t>馬池町</t>
    <rPh sb="0" eb="3">
      <t>ウマイケチョウ</t>
    </rPh>
    <phoneticPr fontId="2"/>
  </si>
  <si>
    <t>吉川町</t>
    <rPh sb="0" eb="3">
      <t>ヨシカワチョウ</t>
    </rPh>
    <phoneticPr fontId="2"/>
  </si>
  <si>
    <t>宮内町</t>
    <rPh sb="0" eb="3">
      <t>ミヤウチチョウ</t>
    </rPh>
    <phoneticPr fontId="2"/>
  </si>
  <si>
    <t>高丘町</t>
    <rPh sb="0" eb="3">
      <t>タカオカチョウ</t>
    </rPh>
    <phoneticPr fontId="2"/>
  </si>
  <si>
    <t>吉田町（チョウ）</t>
    <rPh sb="0" eb="3">
      <t>ヨシダマチ</t>
    </rPh>
    <phoneticPr fontId="2"/>
  </si>
  <si>
    <t>桜木町</t>
    <rPh sb="0" eb="3">
      <t>サクラギチョウ</t>
    </rPh>
    <phoneticPr fontId="2"/>
  </si>
  <si>
    <t>半月町</t>
    <rPh sb="0" eb="2">
      <t>ハンツキ</t>
    </rPh>
    <rPh sb="2" eb="3">
      <t>マチ</t>
    </rPh>
    <phoneticPr fontId="2"/>
  </si>
  <si>
    <t>吉田町（マチ）</t>
    <rPh sb="0" eb="3">
      <t>ヨシダマチ</t>
    </rPh>
    <phoneticPr fontId="2"/>
  </si>
  <si>
    <t>明成町</t>
    <rPh sb="0" eb="3">
      <t>メイセイチョウ</t>
    </rPh>
    <phoneticPr fontId="2"/>
  </si>
  <si>
    <t>長草町</t>
    <rPh sb="0" eb="3">
      <t>ナガクサマチ</t>
    </rPh>
    <phoneticPr fontId="2"/>
  </si>
  <si>
    <t>北山町</t>
    <rPh sb="0" eb="3">
      <t>キタヤマチョウ</t>
    </rPh>
    <phoneticPr fontId="2"/>
  </si>
  <si>
    <t>梶田町</t>
    <rPh sb="0" eb="3">
      <t>カジタチョウ</t>
    </rPh>
    <phoneticPr fontId="2"/>
  </si>
  <si>
    <t>追分町</t>
    <rPh sb="0" eb="3">
      <t>オイワケチョウ</t>
    </rPh>
    <phoneticPr fontId="2"/>
  </si>
  <si>
    <t>東新町</t>
    <rPh sb="0" eb="3">
      <t>トウシンチョウ</t>
    </rPh>
    <phoneticPr fontId="2"/>
  </si>
  <si>
    <t>共栄町</t>
    <rPh sb="0" eb="3">
      <t>キョウエイチョウ</t>
    </rPh>
    <phoneticPr fontId="2"/>
  </si>
  <si>
    <t>共西町</t>
    <rPh sb="0" eb="3">
      <t>キョウセイチョウ</t>
    </rPh>
    <phoneticPr fontId="2"/>
  </si>
  <si>
    <t>一屋町</t>
    <rPh sb="0" eb="1">
      <t>イチ</t>
    </rPh>
    <rPh sb="1" eb="2">
      <t>ヤ</t>
    </rPh>
    <rPh sb="2" eb="3">
      <t>チョウ</t>
    </rPh>
    <phoneticPr fontId="2"/>
  </si>
  <si>
    <t>共和町（チョウ）</t>
    <rPh sb="0" eb="3">
      <t>キョウワマチ</t>
    </rPh>
    <phoneticPr fontId="2"/>
  </si>
  <si>
    <t>共和町（マチ）</t>
    <rPh sb="0" eb="3">
      <t>キョウワマチ</t>
    </rPh>
    <phoneticPr fontId="2"/>
  </si>
  <si>
    <t>神田町</t>
    <rPh sb="0" eb="3">
      <t>カンダチョウ</t>
    </rPh>
    <phoneticPr fontId="2"/>
  </si>
  <si>
    <t>北崎町（チョウ）</t>
    <rPh sb="0" eb="2">
      <t>キタサキ</t>
    </rPh>
    <rPh sb="2" eb="3">
      <t>チョウ</t>
    </rPh>
    <phoneticPr fontId="2"/>
  </si>
  <si>
    <t>北崎町（マチ）</t>
    <rPh sb="0" eb="2">
      <t>キタサキ</t>
    </rPh>
    <rPh sb="2" eb="3">
      <t>マチ</t>
    </rPh>
    <phoneticPr fontId="2"/>
  </si>
  <si>
    <t>横根町</t>
    <rPh sb="0" eb="2">
      <t>ヨコネ</t>
    </rPh>
    <rPh sb="2" eb="3">
      <t>マチ</t>
    </rPh>
    <phoneticPr fontId="2"/>
  </si>
  <si>
    <t>月見町</t>
    <rPh sb="0" eb="3">
      <t>ツキミチョウ</t>
    </rPh>
    <phoneticPr fontId="2"/>
  </si>
  <si>
    <t>江端町</t>
    <rPh sb="0" eb="3">
      <t>エバタチョウ</t>
    </rPh>
    <phoneticPr fontId="2"/>
  </si>
  <si>
    <t>柊山町</t>
    <rPh sb="0" eb="1">
      <t>ヒイラギ</t>
    </rPh>
    <rPh sb="1" eb="2">
      <t>ヤマ</t>
    </rPh>
    <rPh sb="2" eb="3">
      <t>チョウ</t>
    </rPh>
    <phoneticPr fontId="2"/>
  </si>
  <si>
    <t>大東町</t>
    <rPh sb="0" eb="3">
      <t>ダイトウチョウ</t>
    </rPh>
    <phoneticPr fontId="2"/>
  </si>
  <si>
    <t>若草町</t>
    <rPh sb="0" eb="3">
      <t>ワカクサチョウ</t>
    </rPh>
    <phoneticPr fontId="2"/>
  </si>
  <si>
    <t>長根町</t>
    <rPh sb="0" eb="2">
      <t>ナガネ</t>
    </rPh>
    <rPh sb="2" eb="3">
      <t>マチ</t>
    </rPh>
    <phoneticPr fontId="2"/>
  </si>
  <si>
    <t>朝日町</t>
    <rPh sb="0" eb="3">
      <t>アサヒチョウ</t>
    </rPh>
    <phoneticPr fontId="2"/>
  </si>
  <si>
    <t>中央町</t>
    <rPh sb="0" eb="3">
      <t>チュウオウチョウ</t>
    </rPh>
    <phoneticPr fontId="2"/>
  </si>
  <si>
    <t>桃山町</t>
    <rPh sb="0" eb="2">
      <t>モモヤマ</t>
    </rPh>
    <rPh sb="2" eb="3">
      <t>マチ</t>
    </rPh>
    <phoneticPr fontId="2"/>
  </si>
  <si>
    <t>大府町</t>
    <rPh sb="0" eb="3">
      <t>オオブマチ</t>
    </rPh>
    <phoneticPr fontId="2"/>
  </si>
  <si>
    <t>総        数</t>
    <rPh sb="0" eb="10">
      <t>ソウスウ</t>
    </rPh>
    <phoneticPr fontId="2"/>
  </si>
  <si>
    <t>総  数</t>
    <rPh sb="0" eb="4">
      <t>ソウスウ</t>
    </rPh>
    <phoneticPr fontId="2"/>
  </si>
  <si>
    <t>人                       口</t>
    <rPh sb="0" eb="25">
      <t>ジンコウ</t>
    </rPh>
    <phoneticPr fontId="2"/>
  </si>
  <si>
    <t>世 帯 数</t>
    <rPh sb="0" eb="5">
      <t>セタイスウ</t>
    </rPh>
    <phoneticPr fontId="2"/>
  </si>
  <si>
    <t>地    名</t>
    <rPh sb="0" eb="6">
      <t>チメイ</t>
    </rPh>
    <phoneticPr fontId="2"/>
  </si>
  <si>
    <t>3-2　町別世帯数・人口</t>
    <rPh sb="4" eb="6">
      <t>マチベツ</t>
    </rPh>
    <rPh sb="6" eb="9">
      <t>セタイスウ</t>
    </rPh>
    <rPh sb="10" eb="12">
      <t>ジンコウ</t>
    </rPh>
    <phoneticPr fontId="2"/>
  </si>
  <si>
    <t>(55～59)</t>
    <phoneticPr fontId="2"/>
  </si>
  <si>
    <t>(25～29)</t>
    <phoneticPr fontId="2"/>
  </si>
  <si>
    <t>(50～54)</t>
    <phoneticPr fontId="2"/>
  </si>
  <si>
    <t>(20～24)</t>
    <phoneticPr fontId="2"/>
  </si>
  <si>
    <t>(45～49)</t>
    <phoneticPr fontId="2"/>
  </si>
  <si>
    <t>(15～19)</t>
    <phoneticPr fontId="2"/>
  </si>
  <si>
    <t>(40～44)</t>
    <phoneticPr fontId="2"/>
  </si>
  <si>
    <t>(10～14)</t>
    <phoneticPr fontId="2"/>
  </si>
  <si>
    <t>(35～39)</t>
    <phoneticPr fontId="2"/>
  </si>
  <si>
    <t>(5～9)</t>
    <phoneticPr fontId="2"/>
  </si>
  <si>
    <t>(30～34)</t>
    <phoneticPr fontId="2"/>
  </si>
  <si>
    <t>(0～4)</t>
    <phoneticPr fontId="2"/>
  </si>
  <si>
    <t>年  齢</t>
    <rPh sb="0" eb="4">
      <t>ネンレイ</t>
    </rPh>
    <phoneticPr fontId="2"/>
  </si>
  <si>
    <t>3-3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</si>
  <si>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>注）割合は不詳を除いて算出</t>
    <rPh sb="0" eb="1">
      <t>チュウ</t>
    </rPh>
    <rPh sb="2" eb="4">
      <t>ワリアイ</t>
    </rPh>
    <rPh sb="5" eb="7">
      <t>フショウ</t>
    </rPh>
    <rPh sb="8" eb="9">
      <t>ノゾ</t>
    </rPh>
    <rPh sb="11" eb="13">
      <t>サンシュツ</t>
    </rPh>
    <phoneticPr fontId="2"/>
  </si>
  <si>
    <t>(85～89)</t>
    <phoneticPr fontId="2"/>
  </si>
  <si>
    <t>年齢中位数</t>
    <rPh sb="0" eb="2">
      <t>ネンレイ</t>
    </rPh>
    <rPh sb="2" eb="4">
      <t>チュウイ</t>
    </rPh>
    <rPh sb="4" eb="5">
      <t>スウ</t>
    </rPh>
    <phoneticPr fontId="2"/>
  </si>
  <si>
    <t>平均年齢</t>
    <rPh sb="0" eb="2">
      <t>ヘイキン</t>
    </rPh>
    <rPh sb="2" eb="4">
      <t>ネンレイ</t>
    </rPh>
    <phoneticPr fontId="2"/>
  </si>
  <si>
    <t>85歳以上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</si>
  <si>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</si>
  <si>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</si>
  <si>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(80～84)</t>
    <phoneticPr fontId="2"/>
  </si>
  <si>
    <t>15～64歳</t>
    <rPh sb="5" eb="6">
      <t>サイ</t>
    </rPh>
    <phoneticPr fontId="2"/>
  </si>
  <si>
    <t>15歳未満</t>
    <rPh sb="2" eb="3">
      <t>サイ</t>
    </rPh>
    <rPh sb="3" eb="5">
      <t>ミマン</t>
    </rPh>
    <phoneticPr fontId="2"/>
  </si>
  <si>
    <t>（割合）</t>
    <rPh sb="1" eb="3">
      <t>ワリアイ</t>
    </rPh>
    <phoneticPr fontId="3"/>
  </si>
  <si>
    <t>(75～79)</t>
    <phoneticPr fontId="2"/>
  </si>
  <si>
    <t>（再  掲）</t>
    <rPh sb="1" eb="5">
      <t>サイケイ</t>
    </rPh>
    <phoneticPr fontId="2"/>
  </si>
  <si>
    <t>(70～74)</t>
    <phoneticPr fontId="2"/>
  </si>
  <si>
    <t>不詳</t>
    <rPh sb="0" eb="2">
      <t>フショウ</t>
    </rPh>
    <phoneticPr fontId="2"/>
  </si>
  <si>
    <t>100以上</t>
    <rPh sb="3" eb="5">
      <t>イジョウ</t>
    </rPh>
    <phoneticPr fontId="2"/>
  </si>
  <si>
    <t>(95～99)</t>
    <phoneticPr fontId="2"/>
  </si>
  <si>
    <t>(65～69)</t>
    <phoneticPr fontId="2"/>
  </si>
  <si>
    <t>(90～94)</t>
    <phoneticPr fontId="2"/>
  </si>
  <si>
    <t>(60～64)</t>
    <phoneticPr fontId="2"/>
  </si>
  <si>
    <t>（つづき　3-3　年齢（各歳）・男女別人口）</t>
    <rPh sb="9" eb="11">
      <t>ネンレイ</t>
    </rPh>
    <rPh sb="12" eb="13">
      <t>カク</t>
    </rPh>
    <rPh sb="13" eb="14">
      <t>サイ</t>
    </rPh>
    <rPh sb="16" eb="19">
      <t>ダンジョベツ</t>
    </rPh>
    <rPh sb="19" eb="21">
      <t>ジンコウ</t>
    </rPh>
    <phoneticPr fontId="2"/>
  </si>
  <si>
    <t>5）老年人口／年少人口×100</t>
    <rPh sb="2" eb="4">
      <t>ロウネン</t>
    </rPh>
    <rPh sb="4" eb="6">
      <t>ジンコウ</t>
    </rPh>
    <rPh sb="7" eb="9">
      <t>ネンショウ</t>
    </rPh>
    <rPh sb="9" eb="11">
      <t>ジンコウ</t>
    </rPh>
    <phoneticPr fontId="2"/>
  </si>
  <si>
    <t>4）（年少人口＋老年人口）／生産年齢人口×100</t>
    <rPh sb="3" eb="5">
      <t>ネンショウ</t>
    </rPh>
    <rPh sb="5" eb="7">
      <t>ジンコウ</t>
    </rPh>
    <rPh sb="8" eb="10">
      <t>ロウネン</t>
    </rPh>
    <rPh sb="10" eb="12">
      <t>ジンコウ</t>
    </rPh>
    <rPh sb="14" eb="18">
      <t>セイサンネンレイ</t>
    </rPh>
    <rPh sb="18" eb="20">
      <t>ジンコウ</t>
    </rPh>
    <phoneticPr fontId="2"/>
  </si>
  <si>
    <t>3）老年人口／生産年齢人口×100</t>
    <rPh sb="2" eb="4">
      <t>ロウネン</t>
    </rPh>
    <rPh sb="4" eb="6">
      <t>ジンコウ</t>
    </rPh>
    <rPh sb="7" eb="11">
      <t>セイサンネンレイ</t>
    </rPh>
    <rPh sb="11" eb="13">
      <t>ジンコウ</t>
    </rPh>
    <phoneticPr fontId="2"/>
  </si>
  <si>
    <t>2）年少人口／生産年齢人口×100</t>
    <rPh sb="2" eb="4">
      <t>ネンショウ</t>
    </rPh>
    <rPh sb="4" eb="6">
      <t>ジンコウ</t>
    </rPh>
    <rPh sb="7" eb="11">
      <t>セイサンネンレイ</t>
    </rPh>
    <rPh sb="11" eb="13">
      <t>ジンコウ</t>
    </rPh>
    <phoneticPr fontId="2"/>
  </si>
  <si>
    <t>1）年齢「不詳」を含む</t>
    <rPh sb="2" eb="4">
      <t>ネンレイ</t>
    </rPh>
    <rPh sb="5" eb="7">
      <t>フショウ</t>
    </rPh>
    <rPh sb="9" eb="10">
      <t>フク</t>
    </rPh>
    <phoneticPr fontId="2"/>
  </si>
  <si>
    <t>5)</t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</si>
  <si>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</si>
  <si>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4)</t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</si>
  <si>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</si>
  <si>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3)</t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</si>
  <si>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</si>
  <si>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2)</t>
    <phoneticPr fontId="2"/>
  </si>
  <si>
    <t>年少人口指数</t>
    <rPh sb="0" eb="2">
      <t>ネンショウ</t>
    </rPh>
    <rPh sb="2" eb="4">
      <t>ジンコウ</t>
    </rPh>
    <rPh sb="4" eb="6">
      <t>シスウ</t>
    </rPh>
    <phoneticPr fontId="2"/>
  </si>
  <si>
    <t>年齢構造指数</t>
    <rPh sb="0" eb="2">
      <t>ネンレイ</t>
    </rPh>
    <rPh sb="2" eb="4">
      <t>コウゾウ</t>
    </rPh>
    <rPh sb="4" eb="6">
      <t>シスウ</t>
    </rPh>
    <phoneticPr fontId="2"/>
  </si>
  <si>
    <t>老年人口
（65歳以上）</t>
    <rPh sb="0" eb="2">
      <t>ロウネン</t>
    </rPh>
    <rPh sb="2" eb="4">
      <t>ジンコウ</t>
    </rPh>
    <rPh sb="8" eb="9">
      <t>サイ</t>
    </rPh>
    <rPh sb="9" eb="11">
      <t>イジョウ</t>
    </rPh>
    <phoneticPr fontId="2"/>
  </si>
  <si>
    <t>生産年齢人口
（15～64歳）</t>
    <rPh sb="0" eb="4">
      <t>セイサンネンレイ</t>
    </rPh>
    <rPh sb="4" eb="6">
      <t>ジンコウ</t>
    </rPh>
    <rPh sb="13" eb="14">
      <t>サイ</t>
    </rPh>
    <phoneticPr fontId="2"/>
  </si>
  <si>
    <t>年少人口
（0～14歳）</t>
    <rPh sb="0" eb="2">
      <t>ネンショウ</t>
    </rPh>
    <rPh sb="2" eb="4">
      <t>ジンコウ</t>
    </rPh>
    <rPh sb="10" eb="11">
      <t>サイ</t>
    </rPh>
    <phoneticPr fontId="2"/>
  </si>
  <si>
    <t>人　　口</t>
    <rPh sb="0" eb="1">
      <t>ヒト</t>
    </rPh>
    <rPh sb="3" eb="4">
      <t>クチ</t>
    </rPh>
    <phoneticPr fontId="2"/>
  </si>
  <si>
    <t>1）</t>
    <phoneticPr fontId="2"/>
  </si>
  <si>
    <t>総人口</t>
    <rPh sb="0" eb="3">
      <t>ソウジンコウ</t>
    </rPh>
    <phoneticPr fontId="2"/>
  </si>
  <si>
    <t>3-4　年齢構造指数</t>
    <rPh sb="4" eb="6">
      <t>ネンレイ</t>
    </rPh>
    <rPh sb="6" eb="8">
      <t>コウゾウ</t>
    </rPh>
    <rPh sb="8" eb="10">
      <t>シスウ</t>
    </rPh>
    <phoneticPr fontId="2"/>
  </si>
  <si>
    <t>ｅ 昼間人口
(ａ－ｄ)</t>
    <rPh sb="2" eb="4">
      <t>ヒルマ</t>
    </rPh>
    <rPh sb="4" eb="6">
      <t>ジンコウ</t>
    </rPh>
    <phoneticPr fontId="2"/>
  </si>
  <si>
    <t>（ｂ－ｃ）</t>
  </si>
  <si>
    <t>d流出超過人口</t>
    <rPh sb="1" eb="3">
      <t>リュウシュツ</t>
    </rPh>
    <rPh sb="3" eb="5">
      <t>チョウカ</t>
    </rPh>
    <rPh sb="5" eb="7">
      <t>ジンコウ</t>
    </rPh>
    <phoneticPr fontId="2"/>
  </si>
  <si>
    <t>ｃ流入人口</t>
    <rPh sb="1" eb="3">
      <t>リュウニュウ</t>
    </rPh>
    <rPh sb="3" eb="5">
      <t>ジンコウ</t>
    </rPh>
    <phoneticPr fontId="2"/>
  </si>
  <si>
    <t>ｂ流出人口</t>
    <rPh sb="1" eb="3">
      <t>リュウシュツ</t>
    </rPh>
    <rPh sb="3" eb="5">
      <t>ジンコウ</t>
    </rPh>
    <phoneticPr fontId="2"/>
  </si>
  <si>
    <t>3-5　昼夜間人口</t>
    <rPh sb="4" eb="5">
      <t>ヒル</t>
    </rPh>
    <rPh sb="5" eb="7">
      <t>ヤカン</t>
    </rPh>
    <rPh sb="7" eb="9">
      <t>ジンコウ</t>
    </rPh>
    <phoneticPr fontId="2"/>
  </si>
  <si>
    <t xml:space="preserve">  85歳以上</t>
    <rPh sb="4" eb="5">
      <t>サイ</t>
    </rPh>
    <rPh sb="5" eb="7">
      <t>イジョウ</t>
    </rPh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</si>
  <si>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</si>
  <si>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</si>
  <si>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</si>
  <si>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</si>
  <si>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</si>
  <si>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</si>
  <si>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</si>
  <si>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</si>
  <si>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</si>
  <si>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</si>
  <si>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</si>
  <si>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</si>
  <si>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>-</t>
  </si>
  <si>
    <t xml:space="preserve">  20～24</t>
    <phoneticPr fontId="2"/>
  </si>
  <si>
    <t xml:space="preserve">  15～19歳</t>
    <rPh sb="7" eb="8">
      <t>サイ</t>
    </rPh>
    <phoneticPr fontId="2"/>
  </si>
  <si>
    <t>有配偶</t>
    <rPh sb="0" eb="1">
      <t>ユウ</t>
    </rPh>
    <rPh sb="1" eb="3">
      <t>ハイグウ</t>
    </rPh>
    <phoneticPr fontId="2"/>
  </si>
  <si>
    <t>未婚</t>
    <rPh sb="0" eb="2">
      <t>ミコン</t>
    </rPh>
    <phoneticPr fontId="2"/>
  </si>
  <si>
    <t>総数</t>
    <rPh sb="0" eb="2">
      <t>ソウスウ</t>
    </rPh>
    <phoneticPr fontId="2"/>
  </si>
  <si>
    <t>未婚</t>
    <rPh sb="0" eb="1">
      <t>ミ</t>
    </rPh>
    <rPh sb="1" eb="2">
      <t>コン</t>
    </rPh>
    <phoneticPr fontId="2"/>
  </si>
  <si>
    <t>総数</t>
    <rPh sb="0" eb="1">
      <t>フサ</t>
    </rPh>
    <rPh sb="1" eb="2">
      <t>カズ</t>
    </rPh>
    <phoneticPr fontId="2"/>
  </si>
  <si>
    <t>年齢
（5歳階級）</t>
    <rPh sb="0" eb="2">
      <t>ネンレイ</t>
    </rPh>
    <rPh sb="5" eb="6">
      <t>サイ</t>
    </rPh>
    <rPh sb="6" eb="8">
      <t>カイキュウ</t>
    </rPh>
    <phoneticPr fontId="2"/>
  </si>
  <si>
    <t>3-6　配偶関係別人口</t>
    <rPh sb="4" eb="6">
      <t>ハイグウ</t>
    </rPh>
    <rPh sb="6" eb="8">
      <t>カンケイ</t>
    </rPh>
    <rPh sb="8" eb="9">
      <t>ベツ</t>
    </rPh>
    <rPh sb="9" eb="11">
      <t>ジンコウ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</si>
  <si>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</si>
  <si>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1）労働力状態「不詳」を含む</t>
    <rPh sb="2" eb="5">
      <t>ロウドウリョク</t>
    </rPh>
    <rPh sb="5" eb="7">
      <t>ジョウタイ</t>
    </rPh>
    <rPh sb="8" eb="10">
      <t>フショウ</t>
    </rPh>
    <rPh sb="12" eb="13">
      <t>フク</t>
    </rPh>
    <phoneticPr fontId="2"/>
  </si>
  <si>
    <t>非労働力</t>
    <rPh sb="0" eb="1">
      <t>ヒ</t>
    </rPh>
    <rPh sb="1" eb="4">
      <t>ロウドウリョク</t>
    </rPh>
    <phoneticPr fontId="2"/>
  </si>
  <si>
    <t>完全失業者</t>
    <rPh sb="0" eb="5">
      <t>カンゼンシツギョウシャ</t>
    </rPh>
    <phoneticPr fontId="2"/>
  </si>
  <si>
    <t>休業者</t>
    <rPh sb="0" eb="3">
      <t>キュウギョウシャ</t>
    </rPh>
    <phoneticPr fontId="2"/>
  </si>
  <si>
    <t>通学のかたわら仕事</t>
    <rPh sb="0" eb="2">
      <t>ツウガク</t>
    </rPh>
    <rPh sb="7" eb="9">
      <t>シゴト</t>
    </rPh>
    <phoneticPr fontId="2"/>
  </si>
  <si>
    <t>家事のほか仕事</t>
    <rPh sb="0" eb="2">
      <t>カジ</t>
    </rPh>
    <rPh sb="5" eb="7">
      <t>シゴト</t>
    </rPh>
    <phoneticPr fontId="2"/>
  </si>
  <si>
    <t>おもに仕事</t>
    <rPh sb="3" eb="5">
      <t>シゴト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</si>
  <si>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</si>
  <si>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労  働  力</t>
    <rPh sb="0" eb="1">
      <t>ロウ</t>
    </rPh>
    <rPh sb="3" eb="4">
      <t>ハタラキ</t>
    </rPh>
    <rPh sb="6" eb="7">
      <t>チカラ</t>
    </rPh>
    <phoneticPr fontId="2"/>
  </si>
  <si>
    <t>総　　　　数   　　1)</t>
    <rPh sb="0" eb="1">
      <t>ソウ</t>
    </rPh>
    <rPh sb="5" eb="6">
      <t>スウ</t>
    </rPh>
    <phoneticPr fontId="2"/>
  </si>
  <si>
    <t>15～64歳（再掲）</t>
    <rPh sb="7" eb="9">
      <t>サイケイ</t>
    </rPh>
    <phoneticPr fontId="2"/>
  </si>
  <si>
    <t>区　　　分</t>
    <rPh sb="0" eb="1">
      <t>ク</t>
    </rPh>
    <rPh sb="4" eb="5">
      <t>ワケ</t>
    </rPh>
    <phoneticPr fontId="2"/>
  </si>
  <si>
    <t>3-7　労働力状態別人口（15歳以上）</t>
    <rPh sb="4" eb="7">
      <t>ロウドウリョク</t>
    </rPh>
    <rPh sb="7" eb="9">
      <t>ジョウタイ</t>
    </rPh>
    <rPh sb="9" eb="10">
      <t>ベツ</t>
    </rPh>
    <rPh sb="10" eb="12">
      <t>ジンコウ</t>
    </rPh>
    <rPh sb="15" eb="18">
      <t>サイイジョウ</t>
    </rPh>
    <phoneticPr fontId="2"/>
  </si>
  <si>
    <t>資料：国勢調査</t>
    <phoneticPr fontId="2"/>
  </si>
  <si>
    <t>構成比（％）</t>
  </si>
  <si>
    <t>分類不能</t>
  </si>
  <si>
    <t>その他</t>
    <rPh sb="2" eb="3">
      <t>タ</t>
    </rPh>
    <phoneticPr fontId="2"/>
  </si>
  <si>
    <t>公務（他に分類されるものを除く）</t>
    <phoneticPr fontId="2"/>
  </si>
  <si>
    <t xml:space="preserve">公務（他に分類されないもの）    </t>
    <phoneticPr fontId="2"/>
  </si>
  <si>
    <t xml:space="preserve">サービス業（他に分類されないもの）    </t>
  </si>
  <si>
    <t>複合サービス事業</t>
  </si>
  <si>
    <t>医療、福祉</t>
    <phoneticPr fontId="2"/>
  </si>
  <si>
    <t>教育、学習支援業</t>
    <phoneticPr fontId="2"/>
  </si>
  <si>
    <t>生活関連サービス業、娯楽業</t>
    <phoneticPr fontId="2"/>
  </si>
  <si>
    <t>宿泊業、飲食サービス業</t>
    <phoneticPr fontId="2"/>
  </si>
  <si>
    <t>飲食店、宿泊業</t>
    <phoneticPr fontId="2"/>
  </si>
  <si>
    <t>学術研究、専門・技術サービス業</t>
    <phoneticPr fontId="2"/>
  </si>
  <si>
    <t>サービス業</t>
  </si>
  <si>
    <t>不動産業、物品賃貸業</t>
    <phoneticPr fontId="2"/>
  </si>
  <si>
    <t>不動産業</t>
  </si>
  <si>
    <t>金融業、保険業</t>
    <phoneticPr fontId="2"/>
  </si>
  <si>
    <t>金融・保険業</t>
    <phoneticPr fontId="2"/>
  </si>
  <si>
    <t>卸売業、小売業</t>
    <phoneticPr fontId="2"/>
  </si>
  <si>
    <t>卸売・小売業</t>
    <phoneticPr fontId="2"/>
  </si>
  <si>
    <t>卸売・小売業、
飲食店</t>
    <rPh sb="8" eb="10">
      <t>インショク</t>
    </rPh>
    <rPh sb="10" eb="11">
      <t>テン</t>
    </rPh>
    <phoneticPr fontId="2"/>
  </si>
  <si>
    <t>運輸業、郵便業</t>
    <phoneticPr fontId="2"/>
  </si>
  <si>
    <t xml:space="preserve">運輸業    </t>
  </si>
  <si>
    <t xml:space="preserve">情報通信業    </t>
    <rPh sb="0" eb="2">
      <t>ジョウホウ</t>
    </rPh>
    <rPh sb="2" eb="5">
      <t>ツウシンギョウ</t>
    </rPh>
    <phoneticPr fontId="8"/>
  </si>
  <si>
    <t>運輸・通信業</t>
    <phoneticPr fontId="2"/>
  </si>
  <si>
    <t>電気、ガス、
熱供給、水道業</t>
    <rPh sb="7" eb="8">
      <t>ネツ</t>
    </rPh>
    <rPh sb="8" eb="10">
      <t>キョウキュウ</t>
    </rPh>
    <phoneticPr fontId="2"/>
  </si>
  <si>
    <t>総数</t>
  </si>
  <si>
    <t>第   3   次   産   業</t>
    <rPh sb="0" eb="1">
      <t>ダイ</t>
    </rPh>
    <rPh sb="8" eb="9">
      <t>ジ</t>
    </rPh>
    <rPh sb="12" eb="13">
      <t>サン</t>
    </rPh>
    <rPh sb="16" eb="17">
      <t>ギョウ</t>
    </rPh>
    <phoneticPr fontId="2"/>
  </si>
  <si>
    <t>製造業</t>
  </si>
  <si>
    <t>建設業</t>
  </si>
  <si>
    <t>鉱業</t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</si>
  <si>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</si>
  <si>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漁 業　</t>
    <phoneticPr fontId="2"/>
  </si>
  <si>
    <t>農業、林業</t>
    <phoneticPr fontId="2"/>
  </si>
  <si>
    <t>林業</t>
    <phoneticPr fontId="2"/>
  </si>
  <si>
    <t>農業</t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</si>
  <si>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</si>
  <si>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年</t>
  </si>
  <si>
    <t>（各年10月1日現在）</t>
    <phoneticPr fontId="2"/>
  </si>
  <si>
    <t>3-8　産業別就業人口（15歳以上）</t>
    <phoneticPr fontId="2"/>
  </si>
  <si>
    <t xml:space="preserve">  85歳以上</t>
    <rPh sb="4" eb="7">
      <t>サイイジョウ</t>
    </rPh>
    <phoneticPr fontId="2"/>
  </si>
  <si>
    <t xml:space="preserve">  総      数 </t>
    <rPh sb="2" eb="3">
      <t>フサ</t>
    </rPh>
    <rPh sb="9" eb="10">
      <t>カズ</t>
    </rPh>
    <phoneticPr fontId="2"/>
  </si>
  <si>
    <t>情報
通信業</t>
    <rPh sb="0" eb="2">
      <t>ジョウホウ</t>
    </rPh>
    <rPh sb="3" eb="6">
      <t>ツウシンギョウ</t>
    </rPh>
    <phoneticPr fontId="2"/>
  </si>
  <si>
    <t>電気、
ガス、
熱供給、
水道業</t>
    <rPh sb="0" eb="2">
      <t>デンキ</t>
    </rPh>
    <rPh sb="8" eb="9">
      <t>ネツ</t>
    </rPh>
    <rPh sb="9" eb="10">
      <t>トモ</t>
    </rPh>
    <rPh sb="10" eb="11">
      <t>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</si>
  <si>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</si>
  <si>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</si>
  <si>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 xml:space="preserve"> 鉱業、採石業、砂利採取業</t>
    <phoneticPr fontId="2"/>
  </si>
  <si>
    <t>漁業</t>
    <rPh sb="0" eb="2">
      <t>ギョギョウ</t>
    </rPh>
    <phoneticPr fontId="2"/>
  </si>
  <si>
    <t>農業、林業</t>
    <rPh sb="0" eb="2">
      <t>ノウギョウ</t>
    </rPh>
    <rPh sb="3" eb="5">
      <t>リンギョウ</t>
    </rPh>
    <phoneticPr fontId="2"/>
  </si>
  <si>
    <t>年    齢</t>
    <rPh sb="0" eb="6">
      <t>ネンレイ</t>
    </rPh>
    <phoneticPr fontId="2"/>
  </si>
  <si>
    <t>3-9　産業・年齢・男女別就業者数 （15歳以上）</t>
    <rPh sb="4" eb="6">
      <t>サンギョウ</t>
    </rPh>
    <rPh sb="7" eb="9">
      <t>ネンレイ</t>
    </rPh>
    <rPh sb="10" eb="13">
      <t>ダンジョベツ</t>
    </rPh>
    <rPh sb="13" eb="16">
      <t>シュウギョウシャ</t>
    </rPh>
    <rPh sb="16" eb="17">
      <t>スウ</t>
    </rPh>
    <rPh sb="21" eb="24">
      <t>サイイジョウ</t>
    </rPh>
    <phoneticPr fontId="2"/>
  </si>
  <si>
    <t>分類不能の産業</t>
    <phoneticPr fontId="2"/>
  </si>
  <si>
    <t>教育、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2"/>
  </si>
  <si>
    <t>(つづき　3-9　産業・年齢・男女別就業者数 （15歳以上）)</t>
    <rPh sb="9" eb="11">
      <t>サンギョウ</t>
    </rPh>
    <rPh sb="12" eb="14">
      <t>ネンレイ</t>
    </rPh>
    <rPh sb="15" eb="18">
      <t>ダンジョベツ</t>
    </rPh>
    <rPh sb="18" eb="21">
      <t>シュウギョウシャ</t>
    </rPh>
    <rPh sb="21" eb="22">
      <t>スウ</t>
    </rPh>
    <rPh sb="26" eb="29">
      <t>サイイジョウ</t>
    </rPh>
    <phoneticPr fontId="2"/>
  </si>
  <si>
    <t>1）「不詳」を含む</t>
    <rPh sb="3" eb="5">
      <t>フショウ</t>
    </rPh>
    <rPh sb="7" eb="8">
      <t>フク</t>
    </rPh>
    <phoneticPr fontId="2"/>
  </si>
  <si>
    <t xml:space="preserve"> 分類不能の産業</t>
    <phoneticPr fontId="2"/>
  </si>
  <si>
    <t>Ｔ</t>
    <phoneticPr fontId="2"/>
  </si>
  <si>
    <t xml:space="preserve"> 公務（他に分類されるものを除く）</t>
    <phoneticPr fontId="2"/>
  </si>
  <si>
    <t>Ｓ</t>
    <phoneticPr fontId="2"/>
  </si>
  <si>
    <t xml:space="preserve"> サービス業（他に分類されないもの）</t>
    <phoneticPr fontId="2"/>
  </si>
  <si>
    <t>Ｒ</t>
    <phoneticPr fontId="2"/>
  </si>
  <si>
    <t xml:space="preserve"> 複合サービス事業</t>
    <phoneticPr fontId="2"/>
  </si>
  <si>
    <t>Ｑ</t>
    <phoneticPr fontId="2"/>
  </si>
  <si>
    <t xml:space="preserve"> 医療、福祉</t>
    <phoneticPr fontId="2"/>
  </si>
  <si>
    <t>Ｐ</t>
    <phoneticPr fontId="2"/>
  </si>
  <si>
    <t xml:space="preserve"> 教育、学習支援業</t>
    <phoneticPr fontId="2"/>
  </si>
  <si>
    <t>Ｏ</t>
    <phoneticPr fontId="2"/>
  </si>
  <si>
    <t xml:space="preserve"> 生活関連サービス業、娯楽業</t>
    <phoneticPr fontId="2"/>
  </si>
  <si>
    <t>Ｎ</t>
    <phoneticPr fontId="2"/>
  </si>
  <si>
    <t xml:space="preserve"> 宿泊業、飲食サービス業</t>
    <phoneticPr fontId="2"/>
  </si>
  <si>
    <t>Ｍ</t>
    <phoneticPr fontId="2"/>
  </si>
  <si>
    <t xml:space="preserve"> 学術研究、専門・技術サービス業</t>
    <phoneticPr fontId="2"/>
  </si>
  <si>
    <t>Ｌ</t>
    <phoneticPr fontId="2"/>
  </si>
  <si>
    <t xml:space="preserve"> 不動産業、物品賃貸業</t>
    <phoneticPr fontId="2"/>
  </si>
  <si>
    <t>Ｋ</t>
    <phoneticPr fontId="2"/>
  </si>
  <si>
    <t xml:space="preserve"> 金融業、保険業</t>
    <phoneticPr fontId="2"/>
  </si>
  <si>
    <t>Ｊ</t>
    <phoneticPr fontId="2"/>
  </si>
  <si>
    <t xml:space="preserve"> 卸売業、小売業</t>
    <phoneticPr fontId="2"/>
  </si>
  <si>
    <t>Ｉ</t>
    <phoneticPr fontId="2"/>
  </si>
  <si>
    <t xml:space="preserve"> 運輸業、郵便業</t>
    <phoneticPr fontId="2"/>
  </si>
  <si>
    <t>Ｈ</t>
    <phoneticPr fontId="2"/>
  </si>
  <si>
    <t xml:space="preserve"> 情報通信業</t>
    <phoneticPr fontId="2"/>
  </si>
  <si>
    <t>Ｇ</t>
    <phoneticPr fontId="2"/>
  </si>
  <si>
    <t xml:space="preserve"> 電気、ガス、熱供給、水道業</t>
    <phoneticPr fontId="2"/>
  </si>
  <si>
    <t>Ｆ</t>
    <phoneticPr fontId="2"/>
  </si>
  <si>
    <t xml:space="preserve"> 製造業</t>
    <phoneticPr fontId="2"/>
  </si>
  <si>
    <t>Ｅ</t>
    <phoneticPr fontId="2"/>
  </si>
  <si>
    <t xml:space="preserve"> 建設業</t>
    <phoneticPr fontId="2"/>
  </si>
  <si>
    <t>Ｄ</t>
    <phoneticPr fontId="2"/>
  </si>
  <si>
    <t>Ｃ</t>
    <phoneticPr fontId="2"/>
  </si>
  <si>
    <t xml:space="preserve"> 漁業</t>
    <phoneticPr fontId="2"/>
  </si>
  <si>
    <t>Ｂ</t>
    <phoneticPr fontId="2"/>
  </si>
  <si>
    <t xml:space="preserve"> 農業、林業</t>
    <phoneticPr fontId="2"/>
  </si>
  <si>
    <t>Ａ</t>
    <phoneticPr fontId="2"/>
  </si>
  <si>
    <t>家　庭
内職者</t>
    <phoneticPr fontId="10"/>
  </si>
  <si>
    <t>家　族
従業者</t>
    <phoneticPr fontId="10"/>
  </si>
  <si>
    <t>自営業主</t>
    <rPh sb="0" eb="2">
      <t>ジエイ</t>
    </rPh>
    <rPh sb="2" eb="4">
      <t>ギョウシュ</t>
    </rPh>
    <phoneticPr fontId="11"/>
  </si>
  <si>
    <t>雇用者、
役員含む</t>
    <rPh sb="0" eb="3">
      <t>コヨウシャ</t>
    </rPh>
    <rPh sb="5" eb="7">
      <t>ヤクイン</t>
    </rPh>
    <rPh sb="7" eb="8">
      <t>フク</t>
    </rPh>
    <phoneticPr fontId="10"/>
  </si>
  <si>
    <t>総数（従業上の地位） 1)</t>
    <phoneticPr fontId="10"/>
  </si>
  <si>
    <t>総　　　　数</t>
    <rPh sb="0" eb="1">
      <t>フサ</t>
    </rPh>
    <rPh sb="5" eb="6">
      <t>カズ</t>
    </rPh>
    <phoneticPr fontId="11"/>
  </si>
  <si>
    <t>産　　　業</t>
    <rPh sb="0" eb="1">
      <t>サン</t>
    </rPh>
    <rPh sb="4" eb="5">
      <t>ギョウ</t>
    </rPh>
    <phoneticPr fontId="11"/>
  </si>
  <si>
    <t>3-10　産業 ・従業上の地位、男女別就業者人口 （15歳以上）</t>
    <rPh sb="5" eb="7">
      <t>サンギョウ</t>
    </rPh>
    <rPh sb="9" eb="12">
      <t>ジュウギョウジョウ</t>
    </rPh>
    <rPh sb="13" eb="15">
      <t>チイ</t>
    </rPh>
    <rPh sb="16" eb="19">
      <t>ダンジョベツ</t>
    </rPh>
    <rPh sb="19" eb="22">
      <t>シュウギョウシャ</t>
    </rPh>
    <rPh sb="22" eb="24">
      <t>ジンコウ</t>
    </rPh>
    <rPh sb="28" eb="31">
      <t>サイイジョウ</t>
    </rPh>
    <phoneticPr fontId="2"/>
  </si>
  <si>
    <t>雇用者、役員含む</t>
    <rPh sb="4" eb="6">
      <t>ヤクイン</t>
    </rPh>
    <rPh sb="6" eb="7">
      <t>フク</t>
    </rPh>
    <phoneticPr fontId="11"/>
  </si>
  <si>
    <t>女</t>
    <rPh sb="0" eb="1">
      <t>オンナ</t>
    </rPh>
    <phoneticPr fontId="11"/>
  </si>
  <si>
    <t>男</t>
    <rPh sb="0" eb="1">
      <t>オトコ</t>
    </rPh>
    <phoneticPr fontId="11"/>
  </si>
  <si>
    <t>（つづき　3-10　産業 ・従業上の地位、男女別就業者人口 （15歳以上））</t>
    <rPh sb="10" eb="12">
      <t>サンギョウ</t>
    </rPh>
    <rPh sb="14" eb="17">
      <t>ジュウギョウジョウ</t>
    </rPh>
    <rPh sb="18" eb="20">
      <t>チイ</t>
    </rPh>
    <rPh sb="21" eb="24">
      <t>ダンジョベツ</t>
    </rPh>
    <rPh sb="24" eb="27">
      <t>シュウギョウシャ</t>
    </rPh>
    <rPh sb="27" eb="29">
      <t>ジンコウ</t>
    </rPh>
    <rPh sb="33" eb="36">
      <t>サイイジョウ</t>
    </rPh>
    <phoneticPr fontId="2"/>
  </si>
  <si>
    <t>2) 夫の親か妻の親か特定できない場合を含む。</t>
  </si>
  <si>
    <t>1) 世帯の家族類型「不詳」を含む。</t>
  </si>
  <si>
    <t>　Ｃ 単独世帯</t>
  </si>
  <si>
    <t>　Ｂ 非親族を含む世帯</t>
  </si>
  <si>
    <t>　　　（14） 他に分類されない世帯</t>
  </si>
  <si>
    <t>　　　（13） 兄弟姉妹のみから成る世帯</t>
  </si>
  <si>
    <t>　　　（12） 夫婦，子供，親と他の親族から成る世帯 2)</t>
  </si>
  <si>
    <t>　　　（11） 夫婦，親と他の親族（子供を含まない）から成る世帯 2)</t>
  </si>
  <si>
    <t>　　　（10） 夫婦，子供と他の親族（親を含まない）から成る世帯</t>
  </si>
  <si>
    <t>　　　（9） 夫婦と他の親族（親，子供を含まない）から成る世帯</t>
  </si>
  <si>
    <t>　　　（8） 夫婦，子供とひとり親から成る世帯 2)</t>
  </si>
  <si>
    <t>　　　（7） 夫婦，子供と両親から成る世帯 2)</t>
  </si>
  <si>
    <t>　　　（6） 夫婦とひとり親から成る世帯</t>
  </si>
  <si>
    <t>　　　（5） 夫婦と両親から成る世帯</t>
  </si>
  <si>
    <t>　　Ⅱ 核家族以外の世帯</t>
  </si>
  <si>
    <t>　　　（4） 女親と子供から成る世帯</t>
  </si>
  <si>
    <t>　　　（3） 男親と子供から成る世帯</t>
  </si>
  <si>
    <t>　　　（2） 夫婦と子供から成る世帯</t>
  </si>
  <si>
    <t>　　　（1） 夫婦のみの世帯</t>
  </si>
  <si>
    <t>　　Ⅰ 核家族世帯</t>
  </si>
  <si>
    <t>　Ａ 親族のみの世帯</t>
  </si>
  <si>
    <t>総数（世帯の家族類型） 1)</t>
  </si>
  <si>
    <t>（再掲）6歳未満世帯員のいる一般世帯数</t>
  </si>
  <si>
    <t>一般
世帯人員</t>
    <phoneticPr fontId="2"/>
  </si>
  <si>
    <t>一般
世帯数</t>
    <phoneticPr fontId="2"/>
  </si>
  <si>
    <t>3-11　世帯の家族類型別一般世帯数、一般世帯人員・親族人員</t>
    <rPh sb="5" eb="7">
      <t>セタイ</t>
    </rPh>
    <rPh sb="8" eb="10">
      <t>カゾク</t>
    </rPh>
    <rPh sb="10" eb="13">
      <t>ルイケイベツ</t>
    </rPh>
    <rPh sb="13" eb="15">
      <t>イッパン</t>
    </rPh>
    <rPh sb="15" eb="18">
      <t>セタイスウ</t>
    </rPh>
    <rPh sb="19" eb="21">
      <t>イッパン</t>
    </rPh>
    <rPh sb="21" eb="23">
      <t>セタイ</t>
    </rPh>
    <rPh sb="23" eb="25">
      <t>ジンイン</t>
    </rPh>
    <rPh sb="26" eb="28">
      <t>シンゾク</t>
    </rPh>
    <rPh sb="28" eb="30">
      <t>ジンイン</t>
    </rPh>
    <phoneticPr fontId="2"/>
  </si>
  <si>
    <t>（再掲）3世代世帯人員</t>
  </si>
  <si>
    <t>（再掲）3世代世帯数</t>
  </si>
  <si>
    <t>（再掲）18歳未満世帯人員</t>
  </si>
  <si>
    <t>（再掲）18歳未満世帯員のいる一般世帯人員</t>
  </si>
  <si>
    <t>（再掲）18歳未満世帯員のいる一般世帯数</t>
  </si>
  <si>
    <t>（再掲）6歳未満世帯人員</t>
    <phoneticPr fontId="2"/>
  </si>
  <si>
    <t>（再掲）6歳未満世帯員のいる一般世帯人員</t>
  </si>
  <si>
    <t>（つづき　3-11　世帯の家族類型別一般世帯数、一般世帯人員・親族人員）</t>
    <rPh sb="10" eb="12">
      <t>セタイ</t>
    </rPh>
    <rPh sb="13" eb="15">
      <t>カゾク</t>
    </rPh>
    <rPh sb="15" eb="18">
      <t>ルイケイベツ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30">
      <t>ジンイン</t>
    </rPh>
    <rPh sb="31" eb="33">
      <t>シンゾク</t>
    </rPh>
    <rPh sb="33" eb="35">
      <t>ジンイン</t>
    </rPh>
    <phoneticPr fontId="2"/>
  </si>
  <si>
    <t>2) 建物全体の階数「不詳」を含む。</t>
  </si>
  <si>
    <t>1) 住宅の建て方「不詳」を含む。</t>
  </si>
  <si>
    <t xml:space="preserve">- </t>
  </si>
  <si>
    <t xml:space="preserve">　　間借り </t>
    <phoneticPr fontId="2"/>
  </si>
  <si>
    <t xml:space="preserve">　　主世帯 </t>
    <phoneticPr fontId="2"/>
  </si>
  <si>
    <t xml:space="preserve">　うち住宅に住む
 一般世帯 </t>
    <phoneticPr fontId="2"/>
  </si>
  <si>
    <t>一般世帯人員</t>
  </si>
  <si>
    <t>一般世帯数</t>
  </si>
  <si>
    <t>15階
以上</t>
    <rPh sb="2" eb="3">
      <t>カイ</t>
    </rPh>
    <rPh sb="4" eb="6">
      <t>イジョウ</t>
    </rPh>
    <phoneticPr fontId="2"/>
  </si>
  <si>
    <t>11～14</t>
    <phoneticPr fontId="2"/>
  </si>
  <si>
    <t>6～10</t>
    <phoneticPr fontId="2"/>
  </si>
  <si>
    <t>3～5</t>
    <phoneticPr fontId="2"/>
  </si>
  <si>
    <t>1・2階建</t>
    <rPh sb="3" eb="4">
      <t>カイ</t>
    </rPh>
    <rPh sb="4" eb="5">
      <t>ダ</t>
    </rPh>
    <phoneticPr fontId="2"/>
  </si>
  <si>
    <t>総　数</t>
    <rPh sb="0" eb="1">
      <t>フサ</t>
    </rPh>
    <rPh sb="2" eb="3">
      <t>カズ</t>
    </rPh>
    <phoneticPr fontId="2"/>
  </si>
  <si>
    <t>共　同　住　宅  2)</t>
    <rPh sb="0" eb="1">
      <t>トモ</t>
    </rPh>
    <rPh sb="2" eb="3">
      <t>ドウ</t>
    </rPh>
    <rPh sb="4" eb="5">
      <t>ジュウ</t>
    </rPh>
    <rPh sb="6" eb="7">
      <t>タク</t>
    </rPh>
    <phoneticPr fontId="2"/>
  </si>
  <si>
    <t>長屋建</t>
    <rPh sb="0" eb="1">
      <t>チョウ</t>
    </rPh>
    <rPh sb="1" eb="2">
      <t>ヤ</t>
    </rPh>
    <rPh sb="2" eb="3">
      <t>ダテ</t>
    </rPh>
    <phoneticPr fontId="2"/>
  </si>
  <si>
    <t>一戸建</t>
    <rPh sb="0" eb="2">
      <t>イッコ</t>
    </rPh>
    <rPh sb="2" eb="3">
      <t>ダテ</t>
    </rPh>
    <phoneticPr fontId="2"/>
  </si>
  <si>
    <t>総数1)</t>
    <rPh sb="0" eb="1">
      <t>フサ</t>
    </rPh>
    <rPh sb="1" eb="2">
      <t>カズ</t>
    </rPh>
    <phoneticPr fontId="2"/>
  </si>
  <si>
    <t>区分</t>
    <rPh sb="0" eb="2">
      <t>クブン</t>
    </rPh>
    <phoneticPr fontId="2"/>
  </si>
  <si>
    <t>3-12　住宅の建て方、住居の種類別一般世帯数、一般世帯員および
　　　　 １世帯当たり人員</t>
    <rPh sb="5" eb="7">
      <t>ジュウタク</t>
    </rPh>
    <rPh sb="8" eb="9">
      <t>タ</t>
    </rPh>
    <rPh sb="10" eb="11">
      <t>カタ</t>
    </rPh>
    <rPh sb="12" eb="14">
      <t>ジュウキョ</t>
    </rPh>
    <rPh sb="15" eb="17">
      <t>シュルイ</t>
    </rPh>
    <rPh sb="17" eb="18">
      <t>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29">
      <t>イン</t>
    </rPh>
    <rPh sb="39" eb="41">
      <t>セタイ</t>
    </rPh>
    <rPh sb="41" eb="42">
      <t>ア</t>
    </rPh>
    <rPh sb="44" eb="46">
      <t>ジンイン</t>
    </rPh>
    <phoneticPr fontId="2"/>
  </si>
  <si>
    <t>1) 住宅の種類・住宅の所有の関係「不詳」を含む。</t>
    <rPh sb="3" eb="5">
      <t>ジュウタク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</si>
  <si>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</si>
  <si>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間借り</t>
    <rPh sb="0" eb="1">
      <t>アイダ</t>
    </rPh>
    <rPh sb="1" eb="2">
      <t>シャク</t>
    </rPh>
    <phoneticPr fontId="2"/>
  </si>
  <si>
    <t>給与住宅</t>
    <rPh sb="0" eb="2">
      <t>キュウヨ</t>
    </rPh>
    <rPh sb="2" eb="3">
      <t>ジュウ</t>
    </rPh>
    <rPh sb="3" eb="4">
      <t>タク</t>
    </rPh>
    <phoneticPr fontId="2"/>
  </si>
  <si>
    <t>民営の借家</t>
    <rPh sb="0" eb="1">
      <t>タミ</t>
    </rPh>
    <rPh sb="1" eb="2">
      <t>エイ</t>
    </rPh>
    <rPh sb="3" eb="5">
      <t>シャクヤ</t>
    </rPh>
    <phoneticPr fontId="2"/>
  </si>
  <si>
    <t>公営・公団・公社の借家</t>
    <rPh sb="0" eb="2">
      <t>コウエイ</t>
    </rPh>
    <rPh sb="3" eb="5">
      <t>コウダン</t>
    </rPh>
    <rPh sb="6" eb="8">
      <t>コウシャ</t>
    </rPh>
    <rPh sb="9" eb="11">
      <t>シャクヤ</t>
    </rPh>
    <phoneticPr fontId="2"/>
  </si>
  <si>
    <t>持ち家</t>
    <rPh sb="0" eb="1">
      <t>モ</t>
    </rPh>
    <rPh sb="2" eb="3">
      <t>イエ</t>
    </rPh>
    <phoneticPr fontId="2"/>
  </si>
  <si>
    <t>主世帯</t>
    <rPh sb="0" eb="1">
      <t>シュ</t>
    </rPh>
    <rPh sb="1" eb="3">
      <t>セタイ</t>
    </rPh>
    <phoneticPr fontId="2"/>
  </si>
  <si>
    <t>住宅に住む一般世帯</t>
    <rPh sb="0" eb="1">
      <t>ジュウ</t>
    </rPh>
    <rPh sb="1" eb="2">
      <t>タク</t>
    </rPh>
    <rPh sb="3" eb="4">
      <t>ス</t>
    </rPh>
    <rPh sb="5" eb="6">
      <t>イチ</t>
    </rPh>
    <rPh sb="6" eb="7">
      <t>バン</t>
    </rPh>
    <rPh sb="7" eb="9">
      <t>セタイ</t>
    </rPh>
    <phoneticPr fontId="2"/>
  </si>
  <si>
    <t>1)</t>
    <phoneticPr fontId="2"/>
  </si>
  <si>
    <t>一般世帯</t>
    <rPh sb="0" eb="2">
      <t>イッパン</t>
    </rPh>
    <rPh sb="2" eb="4">
      <t>セタイ</t>
    </rPh>
    <phoneticPr fontId="2"/>
  </si>
  <si>
    <t>1世帯当たり人員</t>
    <rPh sb="1" eb="3">
      <t>セタイ</t>
    </rPh>
    <rPh sb="3" eb="4">
      <t>ア</t>
    </rPh>
    <rPh sb="6" eb="7">
      <t>ヒト</t>
    </rPh>
    <rPh sb="7" eb="8">
      <t>イン</t>
    </rPh>
    <phoneticPr fontId="2"/>
  </si>
  <si>
    <t>世帯人員</t>
    <rPh sb="0" eb="2">
      <t>セタイ</t>
    </rPh>
    <rPh sb="2" eb="4">
      <t>ジンイン</t>
    </rPh>
    <phoneticPr fontId="2"/>
  </si>
  <si>
    <t>区              分</t>
    <rPh sb="0" eb="16">
      <t>クブン</t>
    </rPh>
    <phoneticPr fontId="2"/>
  </si>
  <si>
    <t>3-13　住宅の種類・住宅の所有の関係別一般世帯数、一般世帯人員</t>
    <rPh sb="5" eb="7">
      <t>ジュウタク</t>
    </rPh>
    <rPh sb="8" eb="10">
      <t>シュルイ</t>
    </rPh>
    <rPh sb="11" eb="13">
      <t>ジュウタク</t>
    </rPh>
    <rPh sb="14" eb="16">
      <t>ショユウ</t>
    </rPh>
    <rPh sb="17" eb="20">
      <t>カンケイベツ</t>
    </rPh>
    <rPh sb="20" eb="22">
      <t>イッパン</t>
    </rPh>
    <rPh sb="22" eb="25">
      <t>セタイスウ</t>
    </rPh>
    <rPh sb="26" eb="28">
      <t>イッパン</t>
    </rPh>
    <rPh sb="28" eb="30">
      <t>セタイ</t>
    </rPh>
    <rPh sb="30" eb="32">
      <t>ジンイン</t>
    </rPh>
    <phoneticPr fontId="2"/>
  </si>
  <si>
    <t>3-14　世帯人員別65歳以上世帯員のいる一般世帯数、
         一般世帯人員・65歳以上世帯人員</t>
    <rPh sb="5" eb="7">
      <t>セタイ</t>
    </rPh>
    <rPh sb="7" eb="9">
      <t>ジンイン</t>
    </rPh>
    <rPh sb="9" eb="10">
      <t>ベツ</t>
    </rPh>
    <rPh sb="12" eb="15">
      <t>サイイジョウ</t>
    </rPh>
    <rPh sb="15" eb="18">
      <t>セタイイン</t>
    </rPh>
    <rPh sb="21" eb="23">
      <t>イッパン</t>
    </rPh>
    <rPh sb="23" eb="26">
      <t>セタイスウ</t>
    </rPh>
    <rPh sb="37" eb="39">
      <t>イッパン</t>
    </rPh>
    <rPh sb="39" eb="41">
      <t>セタイ</t>
    </rPh>
    <rPh sb="41" eb="43">
      <t>ジンイン</t>
    </rPh>
    <rPh sb="46" eb="49">
      <t>サイイジョウ</t>
    </rPh>
    <rPh sb="49" eb="51">
      <t>セタイ</t>
    </rPh>
    <rPh sb="51" eb="53">
      <t>ジンイン</t>
    </rPh>
    <phoneticPr fontId="2"/>
  </si>
  <si>
    <t>区  　　　分</t>
    <rPh sb="0" eb="1">
      <t>ク</t>
    </rPh>
    <rPh sb="6" eb="7">
      <t>ブン</t>
    </rPh>
    <phoneticPr fontId="2"/>
  </si>
  <si>
    <t>総   数</t>
    <rPh sb="0" eb="5">
      <t>ソウスウ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</si>
  <si>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</si>
  <si>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</si>
  <si>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</si>
  <si>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４人</t>
    <rPh sb="1" eb="2">
      <t>ニン</t>
    </rPh>
    <phoneticPr fontId="2"/>
  </si>
  <si>
    <t>５人</t>
    <rPh sb="1" eb="2">
      <t>ニン</t>
    </rPh>
    <phoneticPr fontId="2"/>
  </si>
  <si>
    <t>６人</t>
    <rPh sb="1" eb="2">
      <t>ニン</t>
    </rPh>
    <phoneticPr fontId="2"/>
  </si>
  <si>
    <t>７人以上</t>
    <rPh sb="1" eb="2">
      <t>ニン</t>
    </rPh>
    <rPh sb="2" eb="4">
      <t>イジョウ</t>
    </rPh>
    <phoneticPr fontId="2"/>
  </si>
  <si>
    <t>一般世帯数</t>
    <rPh sb="0" eb="2">
      <t>イッパン</t>
    </rPh>
    <rPh sb="2" eb="5">
      <t>セタイスウ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</si>
  <si>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</si>
  <si>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うち65歳以上世帯人員</t>
    <rPh sb="4" eb="5">
      <t>サイ</t>
    </rPh>
    <rPh sb="5" eb="7">
      <t>イジョウ</t>
    </rPh>
    <rPh sb="7" eb="9">
      <t>セタイ</t>
    </rPh>
    <rPh sb="9" eb="11">
      <t>ジンイン</t>
    </rPh>
    <phoneticPr fontId="2"/>
  </si>
  <si>
    <t>3-15　夫の年齢、妻の年齢別夫婦のみの世帯数</t>
    <rPh sb="5" eb="6">
      <t>オット</t>
    </rPh>
    <rPh sb="7" eb="9">
      <t>ネンレイ</t>
    </rPh>
    <rPh sb="10" eb="11">
      <t>ツマ</t>
    </rPh>
    <rPh sb="12" eb="14">
      <t>ネンレイ</t>
    </rPh>
    <rPh sb="14" eb="15">
      <t>ベツ</t>
    </rPh>
    <rPh sb="15" eb="17">
      <t>フウフ</t>
    </rPh>
    <rPh sb="20" eb="23">
      <t>セタイスウ</t>
    </rPh>
    <phoneticPr fontId="2"/>
  </si>
  <si>
    <t>総数（妻）</t>
    <phoneticPr fontId="2"/>
  </si>
  <si>
    <t xml:space="preserve">60歳未満 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</si>
  <si>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</si>
  <si>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</si>
  <si>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</si>
  <si>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</si>
  <si>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</si>
  <si>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</si>
  <si>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総数（夫）</t>
    <phoneticPr fontId="2"/>
  </si>
  <si>
    <t>60歳未満</t>
    <rPh sb="2" eb="3">
      <t>サイ</t>
    </rPh>
    <rPh sb="3" eb="5">
      <t>ミマン</t>
    </rPh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</si>
  <si>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</si>
  <si>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</si>
  <si>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</si>
  <si>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</si>
  <si>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</si>
  <si>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</si>
  <si>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3-16　人口集中地区人口</t>
    <rPh sb="5" eb="7">
      <t>ジンコウ</t>
    </rPh>
    <rPh sb="7" eb="9">
      <t>シュウチュウ</t>
    </rPh>
    <rPh sb="9" eb="11">
      <t>チク</t>
    </rPh>
    <rPh sb="11" eb="13">
      <t>ジンコウ</t>
    </rPh>
    <phoneticPr fontId="2"/>
  </si>
  <si>
    <t xml:space="preserve"> （各年10月1日現在）</t>
    <rPh sb="2" eb="3">
      <t>カク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</si>
  <si>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人  口</t>
    <rPh sb="0" eb="4">
      <t>ジンコウ</t>
    </rPh>
    <phoneticPr fontId="2"/>
  </si>
  <si>
    <t>対  前  回</t>
    <rPh sb="0" eb="1">
      <t>タイ</t>
    </rPh>
    <rPh sb="3" eb="4">
      <t>マエ</t>
    </rPh>
    <rPh sb="6" eb="7">
      <t>カイ</t>
    </rPh>
    <phoneticPr fontId="2"/>
  </si>
  <si>
    <t>面積
（ｋ㎡）</t>
    <rPh sb="0" eb="2">
      <t>メンセキ</t>
    </rPh>
    <phoneticPr fontId="2"/>
  </si>
  <si>
    <t>人口密度
（人／ｋ㎡）</t>
    <rPh sb="0" eb="4">
      <t>ジンコウミツド</t>
    </rPh>
    <rPh sb="6" eb="7">
      <t>ヒト</t>
    </rPh>
    <phoneticPr fontId="2"/>
  </si>
  <si>
    <t>増加人口</t>
    <rPh sb="0" eb="2">
      <t>ゾウカ</t>
    </rPh>
    <rPh sb="2" eb="4">
      <t>ジンコウ</t>
    </rPh>
    <phoneticPr fontId="2"/>
  </si>
  <si>
    <t>増加率（％）</t>
    <rPh sb="0" eb="3">
      <t>ゾウカリツ</t>
    </rPh>
    <phoneticPr fontId="2"/>
  </si>
  <si>
    <t>※従業・通学市区町村「不詳・外国」は他県に含む。</t>
    <rPh sb="18" eb="20">
      <t>タケン</t>
    </rPh>
    <rPh sb="21" eb="22">
      <t>フク</t>
    </rPh>
    <phoneticPr fontId="2"/>
  </si>
  <si>
    <t>愛西市</t>
  </si>
  <si>
    <t>田原市</t>
  </si>
  <si>
    <t>日進市</t>
  </si>
  <si>
    <t>豊明市</t>
  </si>
  <si>
    <t>岩倉市</t>
  </si>
  <si>
    <t>高浜市</t>
  </si>
  <si>
    <t>尾張旭市</t>
  </si>
  <si>
    <t>その他の道県</t>
    <rPh sb="2" eb="3">
      <t>タ</t>
    </rPh>
    <rPh sb="4" eb="5">
      <t>ドウ</t>
    </rPh>
    <rPh sb="5" eb="6">
      <t>ケン</t>
    </rPh>
    <phoneticPr fontId="11"/>
  </si>
  <si>
    <t>知立市</t>
  </si>
  <si>
    <t>知多市</t>
  </si>
  <si>
    <t>吹田市</t>
    <rPh sb="0" eb="2">
      <t>スイタ</t>
    </rPh>
    <rPh sb="2" eb="3">
      <t>シ</t>
    </rPh>
    <phoneticPr fontId="11"/>
  </si>
  <si>
    <t>東海市</t>
  </si>
  <si>
    <t>大阪市</t>
    <rPh sb="0" eb="3">
      <t>オオサカシ</t>
    </rPh>
    <phoneticPr fontId="11"/>
  </si>
  <si>
    <t>新城市</t>
  </si>
  <si>
    <t>大阪府</t>
    <rPh sb="0" eb="3">
      <t>オオサカフ</t>
    </rPh>
    <phoneticPr fontId="11"/>
  </si>
  <si>
    <t>稲沢市</t>
  </si>
  <si>
    <t>小牧市</t>
  </si>
  <si>
    <t>四日市市</t>
    <rPh sb="0" eb="4">
      <t>ヨッカイチシ</t>
    </rPh>
    <phoneticPr fontId="11"/>
  </si>
  <si>
    <t>江南市</t>
  </si>
  <si>
    <t>津市</t>
    <rPh sb="0" eb="2">
      <t>ツシ</t>
    </rPh>
    <phoneticPr fontId="11"/>
  </si>
  <si>
    <t>常滑市</t>
  </si>
  <si>
    <t>三重県</t>
    <rPh sb="0" eb="3">
      <t>ミエケン</t>
    </rPh>
    <phoneticPr fontId="11"/>
  </si>
  <si>
    <t>犬山市</t>
  </si>
  <si>
    <t>蒲郡市</t>
  </si>
  <si>
    <t>浜松市</t>
    <rPh sb="0" eb="3">
      <t>ハママツシ</t>
    </rPh>
    <phoneticPr fontId="11"/>
  </si>
  <si>
    <t>西尾市</t>
  </si>
  <si>
    <t>静岡市</t>
    <rPh sb="0" eb="3">
      <t>シズオカシ</t>
    </rPh>
    <phoneticPr fontId="11"/>
  </si>
  <si>
    <t>安城市</t>
  </si>
  <si>
    <t>静岡県</t>
    <rPh sb="0" eb="3">
      <t>シズオカケン</t>
    </rPh>
    <phoneticPr fontId="11"/>
  </si>
  <si>
    <t>豊田市</t>
  </si>
  <si>
    <t>刈谷市</t>
  </si>
  <si>
    <t>大垣市</t>
    <rPh sb="0" eb="3">
      <t>オオガキシ</t>
    </rPh>
    <phoneticPr fontId="11"/>
  </si>
  <si>
    <t>碧南市</t>
  </si>
  <si>
    <t>岐阜市</t>
    <rPh sb="0" eb="3">
      <t>ギフシ</t>
    </rPh>
    <phoneticPr fontId="11"/>
  </si>
  <si>
    <t>津島市</t>
  </si>
  <si>
    <t>岐阜県</t>
    <rPh sb="0" eb="3">
      <t>ギフケン</t>
    </rPh>
    <phoneticPr fontId="11"/>
  </si>
  <si>
    <t>豊川市</t>
  </si>
  <si>
    <t>春日井市</t>
  </si>
  <si>
    <t>半田市</t>
  </si>
  <si>
    <t>東京都</t>
    <rPh sb="0" eb="3">
      <t>トウキョウト</t>
    </rPh>
    <phoneticPr fontId="11"/>
  </si>
  <si>
    <t>瀬戸市</t>
  </si>
  <si>
    <t>県外</t>
    <rPh sb="0" eb="2">
      <t>ケンガイ</t>
    </rPh>
    <phoneticPr fontId="11"/>
  </si>
  <si>
    <t>一宮市</t>
  </si>
  <si>
    <t>岡崎市</t>
  </si>
  <si>
    <t>設楽町</t>
  </si>
  <si>
    <t>豊橋市</t>
  </si>
  <si>
    <t>幸田町</t>
  </si>
  <si>
    <t>天白区</t>
  </si>
  <si>
    <t>武豊町</t>
  </si>
  <si>
    <t>名東区</t>
  </si>
  <si>
    <t>美浜町</t>
  </si>
  <si>
    <t>緑区</t>
  </si>
  <si>
    <t>南知多町</t>
  </si>
  <si>
    <t>守山区</t>
  </si>
  <si>
    <t>東浦町</t>
  </si>
  <si>
    <t>南区</t>
  </si>
  <si>
    <t>阿久比町</t>
  </si>
  <si>
    <t>港区</t>
  </si>
  <si>
    <t>飛島村</t>
  </si>
  <si>
    <t>中川区</t>
  </si>
  <si>
    <t>蟹江町</t>
  </si>
  <si>
    <t>熱田区</t>
  </si>
  <si>
    <t>大治町</t>
  </si>
  <si>
    <t>瑞穂区</t>
  </si>
  <si>
    <t>扶桑町</t>
  </si>
  <si>
    <t>昭和区</t>
  </si>
  <si>
    <t>大口町</t>
  </si>
  <si>
    <t>中区</t>
  </si>
  <si>
    <t>豊山町</t>
  </si>
  <si>
    <t>中村区</t>
  </si>
  <si>
    <t>東郷町</t>
  </si>
  <si>
    <t>西区</t>
  </si>
  <si>
    <t>長久手市</t>
  </si>
  <si>
    <t>北区</t>
  </si>
  <si>
    <t>あま市</t>
  </si>
  <si>
    <t>東区</t>
  </si>
  <si>
    <t>みよし市</t>
  </si>
  <si>
    <t>千種区</t>
  </si>
  <si>
    <t>弥富市</t>
  </si>
  <si>
    <t>北名古屋</t>
  </si>
  <si>
    <t>清須市</t>
  </si>
  <si>
    <t>総数</t>
    <rPh sb="0" eb="1">
      <t>フサ</t>
    </rPh>
    <rPh sb="1" eb="2">
      <t>カズ</t>
    </rPh>
    <phoneticPr fontId="11"/>
  </si>
  <si>
    <t>通学者</t>
    <rPh sb="0" eb="3">
      <t>ツウガクシャ</t>
    </rPh>
    <phoneticPr fontId="10"/>
  </si>
  <si>
    <t>総数</t>
    <rPh sb="0" eb="2">
      <t>ソウスウ</t>
    </rPh>
    <phoneticPr fontId="10"/>
  </si>
  <si>
    <t>区　　　　　分</t>
    <rPh sb="0" eb="1">
      <t>ク</t>
    </rPh>
    <rPh sb="6" eb="7">
      <t>ブン</t>
    </rPh>
    <phoneticPr fontId="11"/>
  </si>
  <si>
    <t>流　　　　出　　　　人　　　　口</t>
    <rPh sb="0" eb="1">
      <t>リュウ</t>
    </rPh>
    <rPh sb="5" eb="6">
      <t>デ</t>
    </rPh>
    <rPh sb="10" eb="11">
      <t>ジン</t>
    </rPh>
    <rPh sb="15" eb="16">
      <t>クチ</t>
    </rPh>
    <phoneticPr fontId="11"/>
  </si>
  <si>
    <t>3-17　通勤・通学地別流出・流入人口（15歳以上）</t>
    <rPh sb="5" eb="7">
      <t>ツウキン</t>
    </rPh>
    <rPh sb="8" eb="10">
      <t>ツウガク</t>
    </rPh>
    <rPh sb="10" eb="11">
      <t>チ</t>
    </rPh>
    <rPh sb="11" eb="12">
      <t>ベツ</t>
    </rPh>
    <rPh sb="12" eb="14">
      <t>リュウシュツ</t>
    </rPh>
    <rPh sb="15" eb="17">
      <t>リュウニュウ</t>
    </rPh>
    <rPh sb="17" eb="19">
      <t>ジンコウ</t>
    </rPh>
    <rPh sb="22" eb="23">
      <t>サイ</t>
    </rPh>
    <rPh sb="23" eb="25">
      <t>イジョウ</t>
    </rPh>
    <phoneticPr fontId="2"/>
  </si>
  <si>
    <t>堺市</t>
    <rPh sb="0" eb="2">
      <t>サカイシ</t>
    </rPh>
    <phoneticPr fontId="11"/>
  </si>
  <si>
    <t>その他の市町村</t>
  </si>
  <si>
    <t>流　　　　入　　　　人　　　　口</t>
    <rPh sb="0" eb="1">
      <t>リュウ</t>
    </rPh>
    <rPh sb="5" eb="6">
      <t>ニュウ</t>
    </rPh>
    <rPh sb="10" eb="11">
      <t>ジン</t>
    </rPh>
    <rPh sb="15" eb="16">
      <t>クチ</t>
    </rPh>
    <phoneticPr fontId="11"/>
  </si>
  <si>
    <t>(つづき　3-17　通勤・通学地別流出・流入人口（15歳以上）)</t>
    <rPh sb="10" eb="12">
      <t>ツウキン</t>
    </rPh>
    <rPh sb="13" eb="15">
      <t>ツウガク</t>
    </rPh>
    <rPh sb="15" eb="16">
      <t>チ</t>
    </rPh>
    <rPh sb="16" eb="17">
      <t>ベツ</t>
    </rPh>
    <rPh sb="17" eb="19">
      <t>リュウシュツ</t>
    </rPh>
    <rPh sb="20" eb="22">
      <t>リュウニュウ</t>
    </rPh>
    <rPh sb="22" eb="24">
      <t>ジンコウ</t>
    </rPh>
    <rPh sb="27" eb="28">
      <t>サイ</t>
    </rPh>
    <rPh sb="28" eb="30">
      <t>イジョウ</t>
    </rPh>
    <phoneticPr fontId="2"/>
  </si>
  <si>
    <t>ａ 夜間人口    1)
（常駐人口 ）</t>
    <rPh sb="2" eb="3">
      <t>ヨル</t>
    </rPh>
    <rPh sb="3" eb="4">
      <t>アイダ</t>
    </rPh>
    <rPh sb="4" eb="6">
      <t>ジンコウ</t>
    </rPh>
    <rPh sb="14" eb="15">
      <t>ツネ</t>
    </rPh>
    <rPh sb="15" eb="16">
      <t>チュウ</t>
    </rPh>
    <rPh sb="16" eb="18">
      <t>ジンコウ</t>
    </rPh>
    <phoneticPr fontId="2"/>
  </si>
  <si>
    <t>白紙</t>
    <rPh sb="0" eb="2">
      <t>ハクシ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</si>
  <si>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</si>
  <si>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</si>
  <si>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-</t>
    <phoneticPr fontId="2"/>
  </si>
  <si>
    <t xml:space="preserve"> 鉱業、採石業、砂利採取業</t>
  </si>
  <si>
    <t>運輸業、郵便業</t>
  </si>
  <si>
    <t>卸売業、小売業</t>
  </si>
  <si>
    <t>金融業、保険業</t>
  </si>
  <si>
    <t xml:space="preserve">  20～24 </t>
  </si>
  <si>
    <t xml:space="preserve">  25～29</t>
  </si>
  <si>
    <t xml:space="preserve">  30～34</t>
  </si>
  <si>
    <t xml:space="preserve">  35～39</t>
  </si>
  <si>
    <t xml:space="preserve">  40～44</t>
  </si>
  <si>
    <t xml:space="preserve">  45～49</t>
  </si>
  <si>
    <t xml:space="preserve">  50～54</t>
  </si>
  <si>
    <t xml:space="preserve">  55～59</t>
  </si>
  <si>
    <t xml:space="preserve">  60～64</t>
  </si>
  <si>
    <t xml:space="preserve">  65～69</t>
  </si>
  <si>
    <t xml:space="preserve">  70～74</t>
  </si>
  <si>
    <t xml:space="preserve">  75～79</t>
  </si>
  <si>
    <t xml:space="preserve">  80～84</t>
  </si>
  <si>
    <t xml:space="preserve">  20～24</t>
  </si>
  <si>
    <t xml:space="preserve"> 不動産業、物品賃貸業</t>
    <phoneticPr fontId="2"/>
  </si>
  <si>
    <t>学術研究、専門・技術サービス業</t>
    <phoneticPr fontId="2"/>
  </si>
  <si>
    <t>生活関連サービス業、娯楽業</t>
    <phoneticPr fontId="2"/>
  </si>
  <si>
    <t>医療、福祉</t>
    <phoneticPr fontId="2"/>
  </si>
  <si>
    <t>複合サービス事業</t>
    <phoneticPr fontId="2"/>
  </si>
  <si>
    <t>サービス業（他に分類されないもの）</t>
    <phoneticPr fontId="2"/>
  </si>
  <si>
    <t>公務（他に分類されるものを除く）</t>
    <phoneticPr fontId="2"/>
  </si>
  <si>
    <t>区　　　　　分</t>
    <phoneticPr fontId="11"/>
  </si>
  <si>
    <t>就業者</t>
    <phoneticPr fontId="10"/>
  </si>
  <si>
    <t>就業者</t>
    <phoneticPr fontId="10"/>
  </si>
  <si>
    <t>県内</t>
    <phoneticPr fontId="11"/>
  </si>
  <si>
    <t>県内</t>
    <phoneticPr fontId="11"/>
  </si>
  <si>
    <t>名古屋市</t>
    <phoneticPr fontId="11"/>
  </si>
  <si>
    <t>特別区部</t>
    <phoneticPr fontId="11"/>
  </si>
  <si>
    <t>その他の市町村</t>
    <phoneticPr fontId="11"/>
  </si>
  <si>
    <t>その他の市町村</t>
    <phoneticPr fontId="11"/>
  </si>
  <si>
    <t>区　　　　　分</t>
    <phoneticPr fontId="11"/>
  </si>
  <si>
    <t>三重県</t>
    <phoneticPr fontId="2"/>
  </si>
  <si>
    <t>津市</t>
    <phoneticPr fontId="2"/>
  </si>
  <si>
    <t>四日市市</t>
    <phoneticPr fontId="2"/>
  </si>
  <si>
    <t>その他の市町村</t>
    <phoneticPr fontId="2"/>
  </si>
  <si>
    <t>X</t>
  </si>
  <si>
    <t>X</t>
    <phoneticPr fontId="2"/>
  </si>
  <si>
    <t>注）森岡町（マチ）は秘匿地域のため、吉田町（マチ）に合算</t>
    <rPh sb="0" eb="1">
      <t>チュウ</t>
    </rPh>
    <rPh sb="2" eb="4">
      <t>モリオカ</t>
    </rPh>
    <rPh sb="4" eb="5">
      <t>マチ</t>
    </rPh>
    <rPh sb="10" eb="12">
      <t>ヒトク</t>
    </rPh>
    <rPh sb="12" eb="14">
      <t>チイキ</t>
    </rPh>
    <rPh sb="18" eb="21">
      <t>ヨシダマチ</t>
    </rPh>
    <rPh sb="26" eb="28">
      <t>ガッサン</t>
    </rPh>
    <phoneticPr fontId="2"/>
  </si>
  <si>
    <t>昼間人口指数
（ｅ／ａ× 100）</t>
    <rPh sb="0" eb="2">
      <t>ヒルマ</t>
    </rPh>
    <rPh sb="2" eb="4">
      <t>ジンコウ</t>
    </rPh>
    <rPh sb="4" eb="6">
      <t>シスウ</t>
    </rPh>
    <phoneticPr fontId="2"/>
  </si>
  <si>
    <t>-</t>
    <phoneticPr fontId="2"/>
  </si>
  <si>
    <t>-</t>
    <phoneticPr fontId="2"/>
  </si>
  <si>
    <t>特別区</t>
    <phoneticPr fontId="11"/>
  </si>
  <si>
    <t>その他の市町村</t>
    <phoneticPr fontId="11"/>
  </si>
  <si>
    <t>-</t>
    <phoneticPr fontId="2"/>
  </si>
  <si>
    <t>1920年</t>
    <rPh sb="4" eb="5">
      <t>ネン</t>
    </rPh>
    <phoneticPr fontId="2"/>
  </si>
  <si>
    <t>1925年</t>
    <rPh sb="4" eb="5">
      <t>ネン</t>
    </rPh>
    <phoneticPr fontId="2"/>
  </si>
  <si>
    <t>1930年</t>
    <rPh sb="4" eb="5">
      <t>ネン</t>
    </rPh>
    <phoneticPr fontId="2"/>
  </si>
  <si>
    <t>1935年</t>
    <rPh sb="4" eb="5">
      <t>ネン</t>
    </rPh>
    <phoneticPr fontId="2"/>
  </si>
  <si>
    <t>1940年</t>
    <rPh sb="4" eb="5">
      <t>ネン</t>
    </rPh>
    <phoneticPr fontId="2"/>
  </si>
  <si>
    <t>1950年</t>
    <rPh sb="4" eb="5">
      <t>ネン</t>
    </rPh>
    <phoneticPr fontId="2"/>
  </si>
  <si>
    <t>1955年</t>
    <rPh sb="4" eb="5">
      <t>ネン</t>
    </rPh>
    <phoneticPr fontId="2"/>
  </si>
  <si>
    <t>1960年</t>
    <rPh sb="4" eb="5">
      <t>ネン</t>
    </rPh>
    <phoneticPr fontId="2"/>
  </si>
  <si>
    <t>1965年</t>
    <rPh sb="4" eb="5">
      <t>ネン</t>
    </rPh>
    <phoneticPr fontId="2"/>
  </si>
  <si>
    <t>1970年</t>
    <rPh sb="4" eb="5">
      <t>ネン</t>
    </rPh>
    <phoneticPr fontId="2"/>
  </si>
  <si>
    <t>1975年</t>
    <rPh sb="4" eb="5">
      <t>ネン</t>
    </rPh>
    <phoneticPr fontId="2"/>
  </si>
  <si>
    <t>1980年</t>
    <rPh sb="4" eb="5">
      <t>ネン</t>
    </rPh>
    <phoneticPr fontId="2"/>
  </si>
  <si>
    <t>1985年</t>
    <rPh sb="4" eb="5">
      <t>ネン</t>
    </rPh>
    <phoneticPr fontId="2"/>
  </si>
  <si>
    <t>1990年</t>
    <rPh sb="4" eb="5">
      <t>ネン</t>
    </rPh>
    <phoneticPr fontId="2"/>
  </si>
  <si>
    <t>1995年</t>
    <rPh sb="4" eb="5">
      <t>ネン</t>
    </rPh>
    <phoneticPr fontId="2"/>
  </si>
  <si>
    <t>2000年</t>
    <rPh sb="4" eb="5">
      <t>ネン</t>
    </rPh>
    <phoneticPr fontId="2"/>
  </si>
  <si>
    <t>2005年</t>
    <rPh sb="4" eb="5">
      <t>ネン</t>
    </rPh>
    <phoneticPr fontId="2"/>
  </si>
  <si>
    <t>2010年</t>
    <rPh sb="4" eb="5">
      <t>ネン</t>
    </rPh>
    <phoneticPr fontId="2"/>
  </si>
  <si>
    <t>2015年</t>
    <rPh sb="4" eb="5">
      <t>ネン</t>
    </rPh>
    <phoneticPr fontId="2"/>
  </si>
  <si>
    <t>2020年</t>
    <rPh sb="4" eb="5">
      <t>ネン</t>
    </rPh>
    <phoneticPr fontId="2"/>
  </si>
  <si>
    <t>注）市の総面積…1920年～1985は33.58ｋ㎡、1990年～2010年は33.68ｋ㎡、　　　　　　　　　　</t>
    <rPh sb="0" eb="1">
      <t>チュウ</t>
    </rPh>
    <rPh sb="2" eb="3">
      <t>シ</t>
    </rPh>
    <rPh sb="4" eb="5">
      <t>ソウ</t>
    </rPh>
    <rPh sb="5" eb="7">
      <t>メンセキ</t>
    </rPh>
    <rPh sb="12" eb="13">
      <t>ネン</t>
    </rPh>
    <rPh sb="31" eb="32">
      <t>ネン</t>
    </rPh>
    <rPh sb="37" eb="38">
      <t>ネン</t>
    </rPh>
    <phoneticPr fontId="2"/>
  </si>
  <si>
    <t xml:space="preserve">     2014年10月１日より33.66ｋ㎡、2025年10月1日より33.67ｋ㎡</t>
    <rPh sb="29" eb="30">
      <t>ネン</t>
    </rPh>
    <rPh sb="32" eb="33">
      <t>ガツ</t>
    </rPh>
    <rPh sb="34" eb="35">
      <t>ニチ</t>
    </rPh>
    <phoneticPr fontId="2"/>
  </si>
  <si>
    <t>（2020年10月1日現在）</t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</si>
  <si>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（2020年10月１日現在）</t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</si>
  <si>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1) 2010年からは、年齢「不詳」を含む</t>
    <rPh sb="7" eb="8">
      <t>ネン</t>
    </rPh>
    <rPh sb="12" eb="14">
      <t>ネンレイ</t>
    </rPh>
    <rPh sb="15" eb="17">
      <t>フショウ</t>
    </rPh>
    <rPh sb="19" eb="20">
      <t>フク</t>
    </rPh>
    <phoneticPr fontId="2"/>
  </si>
  <si>
    <t>(2020年10月1日現在）</t>
    <rPh sb="5" eb="6">
      <t>ネン</t>
    </rPh>
    <rPh sb="8" eb="9">
      <t>ガツ</t>
    </rPh>
    <rPh sb="10" eb="13">
      <t>ニチゲンザイ</t>
    </rPh>
    <phoneticPr fontId="2"/>
  </si>
  <si>
    <t xml:space="preserve"> （2020年10月1日現在）</t>
    <rPh sb="6" eb="7">
      <t>ネン</t>
    </rPh>
    <rPh sb="9" eb="10">
      <t>ガツ</t>
    </rPh>
    <rPh sb="11" eb="12">
      <t>ニチ</t>
    </rPh>
    <rPh sb="12" eb="14">
      <t>ゲンザイ</t>
    </rPh>
    <phoneticPr fontId="2"/>
  </si>
  <si>
    <t>1947年</t>
    <rPh sb="4" eb="5">
      <t>ネン</t>
    </rPh>
    <phoneticPr fontId="2"/>
  </si>
  <si>
    <t>注）2002年３月、2007年11月日本標準産業分類改訂により分類項目変更</t>
    <rPh sb="0" eb="1">
      <t>チュウ</t>
    </rPh>
    <phoneticPr fontId="2"/>
  </si>
  <si>
    <t>注）2015年及び2020年の産業大分類ごとの構成比は、「分類不能の産業」を除いて算出</t>
    <rPh sb="0" eb="1">
      <t>チュウ</t>
    </rPh>
    <rPh sb="6" eb="7">
      <t>ネン</t>
    </rPh>
    <rPh sb="7" eb="8">
      <t>オヨ</t>
    </rPh>
    <rPh sb="13" eb="14">
      <t>ネン</t>
    </rPh>
    <rPh sb="23" eb="26">
      <t>コウセイヒ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</si>
</sst>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76" formatCode="#,##0_ ;[Red]\-#,##0\ "/>
    <numFmt numFmtId="177" formatCode="#,##0.00_ ;[Red]\-#,##0.00\ "/>
    <numFmt numFmtId="178" formatCode="#,##0.0_ ;[Red]\-#,##0.0\ "/>
    <numFmt numFmtId="179" formatCode="0.0%"/>
    <numFmt numFmtId="180" formatCode="0.0_ "/>
    <numFmt numFmtId="181" formatCode="_ * #,##0________\ ;_ * \-#,##0________\ ;_ * &quot;-&quot;________\ ;_ @________\ "/>
    <numFmt numFmtId="182" formatCode="#,##0.0_ &quot;歳&quot;"/>
    <numFmt numFmtId="183" formatCode="#,##0.0_ &quot;%&quot;;[Red]\-#,##0.0\ &quot;%&quot;"/>
    <numFmt numFmtId="184" formatCode="#,##0.0_ "/>
    <numFmt numFmtId="185" formatCode="#,##0_ "/>
    <numFmt numFmtId="186" formatCode="* #,##0_ ;* \-#,##0_ ;* &quot;- &quot;_ ;@\ "/>
    <numFmt numFmtId="187" formatCode="* #,##0.0_ ;* \-#,##0.0_ ;* &quot;- &quot;_ ;@\ "/>
    <numFmt numFmtId="188" formatCode="* #,##0_ ;* \-#,##0_ ;* &quot;-&quot;_ ;@_ "/>
    <numFmt numFmtId="189" formatCode="\ ###,##0;&quot;-&quot;###,##0"/>
    <numFmt numFmtId="190" formatCode="#,###,##0;&quot; -&quot;###,##0"/>
    <numFmt numFmtId="191" formatCode="##,###,##0;&quot;-&quot;#,###,##0"/>
    <numFmt numFmtId="192" formatCode="###,##0;&quot;-&quot;##,##0"/>
    <numFmt numFmtId="193" formatCode="#,##0_);[Red]\(#,##0\)"/>
    <numFmt numFmtId="194" formatCode="#,##0.00_ "/>
    <numFmt numFmtId="195" formatCode="0.00_ "/>
    <numFmt numFmtId="196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auto="1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9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1" xfId="0" quotePrefix="1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76" fontId="5" fillId="0" borderId="18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80" fontId="5" fillId="0" borderId="15" xfId="2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22" xfId="0" applyNumberFormat="1" applyFont="1" applyBorder="1" applyAlignment="1">
      <alignment vertical="center"/>
    </xf>
    <xf numFmtId="180" fontId="5" fillId="0" borderId="22" xfId="2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1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181" fontId="5" fillId="0" borderId="16" xfId="1" applyNumberFormat="1" applyFont="1" applyBorder="1" applyAlignment="1">
      <alignment vertical="center"/>
    </xf>
    <xf numFmtId="181" fontId="5" fillId="0" borderId="29" xfId="1" applyNumberFormat="1" applyFont="1" applyBorder="1" applyAlignment="1">
      <alignment vertical="center"/>
    </xf>
    <xf numFmtId="181" fontId="5" fillId="0" borderId="30" xfId="1" applyNumberFormat="1" applyFont="1" applyBorder="1" applyAlignment="1">
      <alignment vertical="center"/>
    </xf>
    <xf numFmtId="181" fontId="5" fillId="0" borderId="14" xfId="1" applyNumberFormat="1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181" fontId="5" fillId="0" borderId="12" xfId="1" applyNumberFormat="1" applyFont="1" applyBorder="1" applyAlignment="1">
      <alignment vertical="center"/>
    </xf>
    <xf numFmtId="181" fontId="5" fillId="0" borderId="31" xfId="1" applyNumberFormat="1" applyFont="1" applyBorder="1" applyAlignment="1">
      <alignment vertical="center"/>
    </xf>
    <xf numFmtId="181" fontId="5" fillId="0" borderId="32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4" xfId="0" applyFont="1" applyBorder="1" applyAlignment="1">
      <alignment horizontal="right" vertical="center"/>
    </xf>
    <xf numFmtId="0" fontId="5" fillId="0" borderId="5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176" fontId="5" fillId="0" borderId="16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84" fontId="5" fillId="0" borderId="25" xfId="0" applyNumberFormat="1" applyFont="1" applyBorder="1" applyAlignment="1">
      <alignment horizontal="right" vertical="center" wrapText="1" indent="1"/>
    </xf>
    <xf numFmtId="184" fontId="5" fillId="0" borderId="25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wrapText="1" inden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184" fontId="5" fillId="0" borderId="16" xfId="0" applyNumberFormat="1" applyFont="1" applyBorder="1" applyAlignment="1">
      <alignment horizontal="right" vertical="center" wrapText="1" indent="1"/>
    </xf>
    <xf numFmtId="184" fontId="5" fillId="0" borderId="16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wrapText="1"/>
    </xf>
    <xf numFmtId="184" fontId="5" fillId="0" borderId="12" xfId="0" applyNumberFormat="1" applyFont="1" applyBorder="1" applyAlignment="1">
      <alignment horizontal="right" vertical="center" wrapText="1" indent="1"/>
    </xf>
    <xf numFmtId="184" fontId="5" fillId="0" borderId="12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185" fontId="5" fillId="0" borderId="61" xfId="0" applyNumberFormat="1" applyFont="1" applyBorder="1" applyAlignment="1">
      <alignment horizontal="right" vertical="center" wrapText="1" indent="1"/>
    </xf>
    <xf numFmtId="185" fontId="5" fillId="0" borderId="61" xfId="1" applyNumberFormat="1" applyFont="1" applyBorder="1" applyAlignment="1">
      <alignment horizontal="right" vertical="center" indent="1"/>
    </xf>
    <xf numFmtId="185" fontId="5" fillId="0" borderId="62" xfId="1" applyNumberFormat="1" applyFont="1" applyBorder="1" applyAlignment="1">
      <alignment horizontal="right" vertical="center" indent="1"/>
    </xf>
    <xf numFmtId="185" fontId="5" fillId="0" borderId="62" xfId="0" applyNumberFormat="1" applyFont="1" applyBorder="1" applyAlignment="1">
      <alignment horizontal="right" vertical="center" wrapText="1" indent="1"/>
    </xf>
    <xf numFmtId="0" fontId="5" fillId="0" borderId="63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distributed" vertical="center" wrapText="1"/>
    </xf>
    <xf numFmtId="185" fontId="5" fillId="0" borderId="16" xfId="0" applyNumberFormat="1" applyFont="1" applyBorder="1" applyAlignment="1">
      <alignment horizontal="right" vertical="center" wrapText="1" indent="1"/>
    </xf>
    <xf numFmtId="185" fontId="5" fillId="0" borderId="16" xfId="1" applyNumberFormat="1" applyFont="1" applyBorder="1" applyAlignment="1">
      <alignment horizontal="right" vertical="center" indent="1"/>
    </xf>
    <xf numFmtId="185" fontId="5" fillId="0" borderId="15" xfId="1" applyNumberFormat="1" applyFont="1" applyBorder="1" applyAlignment="1">
      <alignment horizontal="right" vertical="center" indent="1"/>
    </xf>
    <xf numFmtId="185" fontId="5" fillId="0" borderId="15" xfId="0" applyNumberFormat="1" applyFont="1" applyBorder="1" applyAlignment="1">
      <alignment horizontal="right" vertical="center" wrapText="1" indent="1"/>
    </xf>
    <xf numFmtId="38" fontId="5" fillId="0" borderId="0" xfId="0" applyNumberFormat="1" applyFont="1" applyAlignment="1">
      <alignment vertical="center"/>
    </xf>
    <xf numFmtId="185" fontId="5" fillId="0" borderId="64" xfId="0" applyNumberFormat="1" applyFont="1" applyBorder="1" applyAlignment="1">
      <alignment horizontal="right" vertical="center" wrapText="1" indent="1"/>
    </xf>
    <xf numFmtId="185" fontId="5" fillId="0" borderId="64" xfId="1" applyNumberFormat="1" applyFont="1" applyBorder="1" applyAlignment="1">
      <alignment horizontal="right" vertical="center" indent="1"/>
    </xf>
    <xf numFmtId="185" fontId="5" fillId="0" borderId="65" xfId="1" applyNumberFormat="1" applyFont="1" applyBorder="1" applyAlignment="1">
      <alignment horizontal="right" vertical="center" indent="1"/>
    </xf>
    <xf numFmtId="185" fontId="5" fillId="0" borderId="65" xfId="0" applyNumberFormat="1" applyFont="1" applyBorder="1" applyAlignment="1">
      <alignment horizontal="right" vertical="center" wrapText="1" indent="1"/>
    </xf>
    <xf numFmtId="0" fontId="5" fillId="0" borderId="6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distributed" vertical="center" wrapText="1"/>
    </xf>
    <xf numFmtId="0" fontId="5" fillId="0" borderId="6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85" fontId="5" fillId="0" borderId="0" xfId="0" applyNumberFormat="1" applyFont="1" applyAlignment="1">
      <alignment vertical="center"/>
    </xf>
    <xf numFmtId="185" fontId="5" fillId="0" borderId="0" xfId="0" applyNumberFormat="1" applyFont="1" applyAlignment="1">
      <alignment horizontal="right" vertical="center"/>
    </xf>
    <xf numFmtId="185" fontId="5" fillId="0" borderId="12" xfId="1" applyNumberFormat="1" applyFont="1" applyBorder="1" applyAlignment="1">
      <alignment horizontal="right" vertical="center" indent="1"/>
    </xf>
    <xf numFmtId="185" fontId="5" fillId="0" borderId="11" xfId="1" applyNumberFormat="1" applyFont="1" applyBorder="1" applyAlignment="1">
      <alignment horizontal="right" vertical="center" indent="1"/>
    </xf>
    <xf numFmtId="185" fontId="5" fillId="0" borderId="73" xfId="0" applyNumberFormat="1" applyFont="1" applyBorder="1" applyAlignment="1">
      <alignment horizontal="center" vertical="center"/>
    </xf>
    <xf numFmtId="185" fontId="5" fillId="0" borderId="74" xfId="0" applyNumberFormat="1" applyFont="1" applyBorder="1" applyAlignment="1">
      <alignment horizontal="center" vertical="center"/>
    </xf>
    <xf numFmtId="185" fontId="5" fillId="0" borderId="72" xfId="0" applyNumberFormat="1" applyFont="1" applyBorder="1" applyAlignment="1">
      <alignment horizontal="center" vertical="center"/>
    </xf>
    <xf numFmtId="185" fontId="5" fillId="0" borderId="75" xfId="1" applyNumberFormat="1" applyFont="1" applyBorder="1" applyAlignment="1">
      <alignment horizontal="right" vertical="center" indent="1"/>
    </xf>
    <xf numFmtId="185" fontId="5" fillId="0" borderId="76" xfId="1" applyNumberFormat="1" applyFont="1" applyBorder="1" applyAlignment="1">
      <alignment horizontal="right" vertical="center" indent="1"/>
    </xf>
    <xf numFmtId="185" fontId="5" fillId="0" borderId="77" xfId="0" applyNumberFormat="1" applyFont="1" applyBorder="1" applyAlignment="1">
      <alignment horizontal="center" vertical="center"/>
    </xf>
    <xf numFmtId="185" fontId="5" fillId="0" borderId="78" xfId="1" applyNumberFormat="1" applyFont="1" applyBorder="1" applyAlignment="1">
      <alignment horizontal="right" vertical="center" indent="1"/>
    </xf>
    <xf numFmtId="185" fontId="5" fillId="0" borderId="79" xfId="1" applyNumberFormat="1" applyFont="1" applyBorder="1" applyAlignment="1">
      <alignment horizontal="right" vertical="center" indent="1"/>
    </xf>
    <xf numFmtId="185" fontId="5" fillId="0" borderId="0" xfId="0" applyNumberFormat="1" applyFont="1" applyAlignment="1">
      <alignment horizontal="center" vertical="center"/>
    </xf>
    <xf numFmtId="185" fontId="5" fillId="0" borderId="49" xfId="0" applyNumberFormat="1" applyFont="1" applyBorder="1" applyAlignment="1">
      <alignment horizontal="center" vertical="center"/>
    </xf>
    <xf numFmtId="185" fontId="5" fillId="0" borderId="50" xfId="0" applyNumberFormat="1" applyFont="1" applyBorder="1" applyAlignment="1">
      <alignment horizontal="center" vertical="center"/>
    </xf>
    <xf numFmtId="185" fontId="5" fillId="0" borderId="51" xfId="0" applyNumberFormat="1" applyFont="1" applyBorder="1" applyAlignment="1">
      <alignment horizontal="center" vertical="center"/>
    </xf>
    <xf numFmtId="185" fontId="5" fillId="0" borderId="54" xfId="0" applyNumberFormat="1" applyFont="1" applyBorder="1" applyAlignment="1">
      <alignment horizontal="right" vertical="center"/>
    </xf>
    <xf numFmtId="185" fontId="4" fillId="0" borderId="0" xfId="0" applyNumberFormat="1" applyFont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85" fontId="0" fillId="0" borderId="25" xfId="1" applyNumberFormat="1" applyFont="1" applyBorder="1" applyAlignment="1">
      <alignment horizontal="right" vertical="center"/>
    </xf>
    <xf numFmtId="185" fontId="0" fillId="0" borderId="27" xfId="1" applyNumberFormat="1" applyFont="1" applyBorder="1" applyAlignment="1">
      <alignment horizontal="right" vertical="center"/>
    </xf>
    <xf numFmtId="185" fontId="0" fillId="0" borderId="83" xfId="1" applyNumberFormat="1" applyFont="1" applyBorder="1" applyAlignment="1">
      <alignment horizontal="right" vertical="center"/>
    </xf>
    <xf numFmtId="185" fontId="0" fillId="0" borderId="71" xfId="1" applyNumberFormat="1" applyFont="1" applyBorder="1" applyAlignment="1">
      <alignment horizontal="right" vertical="center"/>
    </xf>
    <xf numFmtId="185" fontId="0" fillId="0" borderId="22" xfId="1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185" fontId="0" fillId="0" borderId="16" xfId="1" applyNumberFormat="1" applyFont="1" applyBorder="1" applyAlignment="1" applyProtection="1">
      <alignment horizontal="right" vertical="center"/>
      <protection locked="0"/>
    </xf>
    <xf numFmtId="185" fontId="0" fillId="0" borderId="15" xfId="1" applyNumberFormat="1" applyFont="1" applyBorder="1" applyAlignment="1" applyProtection="1">
      <alignment horizontal="right" vertical="center"/>
      <protection locked="0"/>
    </xf>
    <xf numFmtId="185" fontId="0" fillId="0" borderId="14" xfId="1" applyNumberFormat="1" applyFont="1" applyBorder="1" applyAlignment="1" applyProtection="1">
      <alignment horizontal="right" vertical="center"/>
      <protection locked="0"/>
    </xf>
    <xf numFmtId="185" fontId="0" fillId="0" borderId="84" xfId="1" applyNumberFormat="1" applyFont="1" applyBorder="1" applyAlignment="1">
      <alignment horizontal="right" vertical="center"/>
    </xf>
    <xf numFmtId="185" fontId="0" fillId="0" borderId="85" xfId="1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5" fontId="0" fillId="0" borderId="12" xfId="1" applyNumberFormat="1" applyFont="1" applyBorder="1" applyAlignment="1" applyProtection="1">
      <alignment horizontal="right" vertical="center"/>
      <protection locked="0"/>
    </xf>
    <xf numFmtId="185" fontId="0" fillId="0" borderId="11" xfId="1" applyNumberFormat="1" applyFont="1" applyBorder="1" applyAlignment="1" applyProtection="1">
      <alignment horizontal="right" vertical="center"/>
      <protection locked="0"/>
    </xf>
    <xf numFmtId="185" fontId="0" fillId="0" borderId="10" xfId="1" applyNumberFormat="1" applyFont="1" applyBorder="1" applyAlignment="1" applyProtection="1">
      <alignment horizontal="right" vertical="center"/>
      <protection locked="0"/>
    </xf>
    <xf numFmtId="185" fontId="0" fillId="0" borderId="86" xfId="1" applyNumberFormat="1" applyFont="1" applyBorder="1" applyAlignment="1">
      <alignment horizontal="right" vertical="center"/>
    </xf>
    <xf numFmtId="185" fontId="0" fillId="0" borderId="72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vertical="center"/>
    </xf>
    <xf numFmtId="185" fontId="0" fillId="0" borderId="61" xfId="1" applyNumberFormat="1" applyFont="1" applyBorder="1" applyAlignment="1" applyProtection="1">
      <alignment horizontal="right" vertical="center"/>
      <protection locked="0"/>
    </xf>
    <xf numFmtId="185" fontId="0" fillId="0" borderId="62" xfId="1" applyNumberFormat="1" applyFont="1" applyBorder="1" applyAlignment="1" applyProtection="1">
      <alignment horizontal="right" vertical="center"/>
      <protection locked="0"/>
    </xf>
    <xf numFmtId="185" fontId="0" fillId="0" borderId="63" xfId="1" applyNumberFormat="1" applyFont="1" applyBorder="1" applyAlignment="1" applyProtection="1">
      <alignment horizontal="right" vertical="center"/>
      <protection locked="0"/>
    </xf>
    <xf numFmtId="185" fontId="0" fillId="0" borderId="87" xfId="1" applyNumberFormat="1" applyFont="1" applyBorder="1" applyAlignment="1">
      <alignment horizontal="right" vertical="center"/>
    </xf>
    <xf numFmtId="185" fontId="0" fillId="0" borderId="73" xfId="1" applyNumberFormat="1" applyFont="1" applyBorder="1" applyAlignment="1" applyProtection="1">
      <alignment horizontal="right" vertical="center"/>
      <protection locked="0"/>
    </xf>
    <xf numFmtId="0" fontId="0" fillId="0" borderId="88" xfId="0" applyBorder="1" applyAlignment="1">
      <alignment vertical="center"/>
    </xf>
    <xf numFmtId="185" fontId="0" fillId="0" borderId="64" xfId="1" applyNumberFormat="1" applyFont="1" applyBorder="1" applyAlignment="1" applyProtection="1">
      <alignment horizontal="right" vertical="center"/>
      <protection locked="0"/>
    </xf>
    <xf numFmtId="185" fontId="0" fillId="0" borderId="65" xfId="1" applyNumberFormat="1" applyFont="1" applyBorder="1" applyAlignment="1" applyProtection="1">
      <alignment horizontal="right" vertical="center"/>
      <protection locked="0"/>
    </xf>
    <xf numFmtId="185" fontId="0" fillId="0" borderId="66" xfId="1" applyNumberFormat="1" applyFont="1" applyBorder="1" applyAlignment="1" applyProtection="1">
      <alignment horizontal="right" vertical="center"/>
      <protection locked="0"/>
    </xf>
    <xf numFmtId="185" fontId="0" fillId="0" borderId="89" xfId="1" applyNumberFormat="1" applyFont="1" applyBorder="1" applyAlignment="1">
      <alignment horizontal="right" vertical="center"/>
    </xf>
    <xf numFmtId="185" fontId="0" fillId="0" borderId="90" xfId="1" applyNumberFormat="1" applyFont="1" applyBorder="1" applyAlignment="1" applyProtection="1">
      <alignment horizontal="right" vertical="center"/>
      <protection locked="0"/>
    </xf>
    <xf numFmtId="0" fontId="0" fillId="0" borderId="91" xfId="0" applyBorder="1" applyAlignment="1">
      <alignment vertical="center"/>
    </xf>
    <xf numFmtId="185" fontId="0" fillId="0" borderId="20" xfId="1" applyNumberFormat="1" applyFont="1" applyBorder="1" applyAlignment="1" applyProtection="1">
      <alignment horizontal="right" vertical="center"/>
      <protection locked="0"/>
    </xf>
    <xf numFmtId="185" fontId="0" fillId="0" borderId="19" xfId="1" applyNumberFormat="1" applyFont="1" applyBorder="1" applyAlignment="1" applyProtection="1">
      <alignment horizontal="right" vertical="center"/>
      <protection locked="0"/>
    </xf>
    <xf numFmtId="185" fontId="0" fillId="0" borderId="18" xfId="1" applyNumberFormat="1" applyFont="1" applyBorder="1" applyAlignment="1" applyProtection="1">
      <alignment horizontal="right" vertical="center"/>
      <protection locked="0"/>
    </xf>
    <xf numFmtId="185" fontId="0" fillId="0" borderId="92" xfId="1" applyNumberFormat="1" applyFont="1" applyBorder="1" applyAlignment="1">
      <alignment horizontal="right" vertical="center"/>
    </xf>
    <xf numFmtId="185" fontId="0" fillId="0" borderId="93" xfId="1" applyNumberFormat="1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38" fontId="0" fillId="0" borderId="0" xfId="0" applyNumberFormat="1" applyAlignment="1">
      <alignment vertical="center"/>
    </xf>
    <xf numFmtId="185" fontId="0" fillId="0" borderId="11" xfId="1" quotePrefix="1" applyNumberFormat="1" applyFont="1" applyBorder="1" applyAlignment="1" applyProtection="1">
      <alignment horizontal="right" vertical="center"/>
      <protection locked="0"/>
    </xf>
    <xf numFmtId="186" fontId="5" fillId="0" borderId="15" xfId="1" applyNumberFormat="1" applyFont="1" applyBorder="1" applyAlignment="1">
      <alignment horizontal="right" vertical="center"/>
    </xf>
    <xf numFmtId="0" fontId="0" fillId="0" borderId="9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176" fontId="5" fillId="0" borderId="25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176" fontId="5" fillId="0" borderId="100" xfId="1" applyNumberFormat="1" applyFont="1" applyBorder="1" applyAlignment="1">
      <alignment vertical="center"/>
    </xf>
    <xf numFmtId="176" fontId="5" fillId="0" borderId="71" xfId="1" applyNumberFormat="1" applyFont="1" applyBorder="1" applyAlignment="1">
      <alignment vertical="center"/>
    </xf>
    <xf numFmtId="176" fontId="5" fillId="0" borderId="101" xfId="1" applyNumberFormat="1" applyFont="1" applyBorder="1" applyAlignment="1">
      <alignment vertical="center"/>
    </xf>
    <xf numFmtId="176" fontId="5" fillId="0" borderId="102" xfId="1" applyNumberFormat="1" applyFont="1" applyBorder="1" applyAlignment="1">
      <alignment vertical="center"/>
    </xf>
    <xf numFmtId="176" fontId="5" fillId="0" borderId="85" xfId="1" applyNumberFormat="1" applyFont="1" applyBorder="1" applyAlignment="1">
      <alignment vertical="center"/>
    </xf>
    <xf numFmtId="176" fontId="5" fillId="0" borderId="86" xfId="1" applyNumberFormat="1" applyFont="1" applyBorder="1" applyAlignment="1">
      <alignment vertical="center"/>
    </xf>
    <xf numFmtId="0" fontId="5" fillId="0" borderId="85" xfId="0" applyFont="1" applyBorder="1" applyAlignment="1">
      <alignment horizontal="distributed" vertical="center" wrapText="1"/>
    </xf>
    <xf numFmtId="176" fontId="5" fillId="0" borderId="103" xfId="1" applyNumberFormat="1" applyFont="1" applyBorder="1" applyAlignment="1">
      <alignment vertical="center"/>
    </xf>
    <xf numFmtId="0" fontId="5" fillId="0" borderId="85" xfId="0" applyFont="1" applyBorder="1" applyAlignment="1">
      <alignment horizontal="distributed" vertical="center"/>
    </xf>
    <xf numFmtId="176" fontId="5" fillId="0" borderId="72" xfId="1" applyNumberFormat="1" applyFont="1" applyBorder="1" applyAlignment="1">
      <alignment vertical="center"/>
    </xf>
    <xf numFmtId="0" fontId="5" fillId="0" borderId="106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86" fontId="5" fillId="0" borderId="12" xfId="1" applyNumberFormat="1" applyFont="1" applyBorder="1" applyAlignment="1">
      <alignment horizontal="right" vertical="center"/>
    </xf>
    <xf numFmtId="186" fontId="5" fillId="0" borderId="11" xfId="1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distributed" vertical="center" wrapText="1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86" fontId="5" fillId="0" borderId="16" xfId="1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0" xfId="1" applyFont="1" applyBorder="1" applyAlignment="1">
      <alignment vertical="center"/>
    </xf>
    <xf numFmtId="186" fontId="5" fillId="0" borderId="65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38" fontId="5" fillId="0" borderId="49" xfId="1" applyFont="1" applyBorder="1" applyAlignment="1">
      <alignment horizontal="center" vertical="center" wrapText="1"/>
    </xf>
    <xf numFmtId="38" fontId="5" fillId="0" borderId="50" xfId="1" applyFont="1" applyBorder="1" applyAlignment="1">
      <alignment horizontal="center"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Alignment="1">
      <alignment vertical="center"/>
    </xf>
    <xf numFmtId="186" fontId="5" fillId="0" borderId="25" xfId="1" applyNumberFormat="1" applyFont="1" applyBorder="1" applyAlignment="1">
      <alignment horizontal="right" vertical="center"/>
    </xf>
    <xf numFmtId="185" fontId="0" fillId="0" borderId="22" xfId="0" applyNumberFormat="1" applyBorder="1" applyAlignment="1">
      <alignment horizontal="right" vertical="center"/>
    </xf>
    <xf numFmtId="186" fontId="5" fillId="0" borderId="22" xfId="1" applyNumberFormat="1" applyFont="1" applyBorder="1" applyAlignment="1">
      <alignment horizontal="right" vertical="center"/>
    </xf>
    <xf numFmtId="185" fontId="0" fillId="0" borderId="22" xfId="0" quotePrefix="1" applyNumberFormat="1" applyBorder="1" applyAlignment="1">
      <alignment horizontal="right" vertical="center"/>
    </xf>
    <xf numFmtId="185" fontId="0" fillId="0" borderId="27" xfId="0" applyNumberFormat="1" applyBorder="1" applyAlignment="1">
      <alignment horizontal="right" vertical="center"/>
    </xf>
    <xf numFmtId="185" fontId="0" fillId="0" borderId="83" xfId="0" applyNumberFormat="1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84" xfId="0" applyNumberFormat="1" applyBorder="1" applyAlignment="1">
      <alignment horizontal="right" vertical="center"/>
    </xf>
    <xf numFmtId="185" fontId="0" fillId="0" borderId="16" xfId="0" quotePrefix="1" applyNumberFormat="1" applyBorder="1" applyAlignment="1">
      <alignment horizontal="right" vertical="center"/>
    </xf>
    <xf numFmtId="185" fontId="0" fillId="0" borderId="29" xfId="0" applyNumberFormat="1" applyBorder="1" applyAlignment="1">
      <alignment horizontal="right" vertical="center"/>
    </xf>
    <xf numFmtId="185" fontId="0" fillId="0" borderId="31" xfId="0" applyNumberFormat="1" applyBorder="1" applyAlignment="1">
      <alignment horizontal="right" vertical="center"/>
    </xf>
    <xf numFmtId="185" fontId="0" fillId="0" borderId="11" xfId="0" applyNumberFormat="1" applyBorder="1" applyAlignment="1">
      <alignment horizontal="right" vertical="center"/>
    </xf>
    <xf numFmtId="185" fontId="0" fillId="0" borderId="65" xfId="0" quotePrefix="1" applyNumberFormat="1" applyBorder="1" applyAlignment="1">
      <alignment horizontal="right" vertical="center"/>
    </xf>
    <xf numFmtId="185" fontId="0" fillId="0" borderId="65" xfId="0" applyNumberFormat="1" applyBorder="1" applyAlignment="1">
      <alignment horizontal="right" vertical="center"/>
    </xf>
    <xf numFmtId="185" fontId="0" fillId="0" borderId="66" xfId="0" applyNumberFormat="1" applyBorder="1" applyAlignment="1">
      <alignment horizontal="right" vertical="center"/>
    </xf>
    <xf numFmtId="185" fontId="0" fillId="0" borderId="89" xfId="0" applyNumberFormat="1" applyBorder="1" applyAlignment="1">
      <alignment horizontal="right" vertical="center"/>
    </xf>
    <xf numFmtId="185" fontId="0" fillId="0" borderId="118" xfId="0" applyNumberFormat="1" applyBorder="1" applyAlignment="1">
      <alignment horizontal="right" vertical="center"/>
    </xf>
    <xf numFmtId="185" fontId="0" fillId="0" borderId="62" xfId="0" applyNumberFormat="1" applyBorder="1" applyAlignment="1">
      <alignment horizontal="right" vertical="center"/>
    </xf>
    <xf numFmtId="186" fontId="5" fillId="0" borderId="62" xfId="1" applyNumberFormat="1" applyFont="1" applyBorder="1" applyAlignment="1">
      <alignment horizontal="right" vertical="center"/>
    </xf>
    <xf numFmtId="185" fontId="0" fillId="0" borderId="19" xfId="0" applyNumberFormat="1" applyBorder="1" applyAlignment="1">
      <alignment horizontal="right" vertical="center"/>
    </xf>
    <xf numFmtId="185" fontId="0" fillId="0" borderId="18" xfId="0" applyNumberFormat="1" applyBorder="1" applyAlignment="1">
      <alignment horizontal="right" vertical="center"/>
    </xf>
    <xf numFmtId="185" fontId="0" fillId="0" borderId="92" xfId="0" applyNumberFormat="1" applyBorder="1" applyAlignment="1">
      <alignment horizontal="right" vertical="center"/>
    </xf>
    <xf numFmtId="185" fontId="0" fillId="0" borderId="15" xfId="0" quotePrefix="1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185" fontId="0" fillId="0" borderId="125" xfId="0" applyNumberFormat="1" applyBorder="1" applyAlignment="1">
      <alignment horizontal="right" vertical="center"/>
    </xf>
    <xf numFmtId="185" fontId="0" fillId="0" borderId="12" xfId="0" applyNumberFormat="1" applyBorder="1" applyAlignment="1">
      <alignment horizontal="right" vertical="center"/>
    </xf>
    <xf numFmtId="185" fontId="0" fillId="0" borderId="10" xfId="0" applyNumberFormat="1" applyBorder="1" applyAlignment="1">
      <alignment horizontal="right" vertical="center"/>
    </xf>
    <xf numFmtId="185" fontId="0" fillId="0" borderId="61" xfId="0" applyNumberFormat="1" applyBorder="1" applyAlignment="1">
      <alignment horizontal="right" vertical="center"/>
    </xf>
    <xf numFmtId="185" fontId="0" fillId="0" borderId="63" xfId="0" applyNumberFormat="1" applyBorder="1" applyAlignment="1">
      <alignment horizontal="right" vertical="center"/>
    </xf>
    <xf numFmtId="0" fontId="0" fillId="0" borderId="91" xfId="0" applyBorder="1" applyAlignment="1">
      <alignment horizontal="left" vertical="center"/>
    </xf>
    <xf numFmtId="185" fontId="0" fillId="0" borderId="126" xfId="1" applyNumberFormat="1" applyFont="1" applyBorder="1" applyAlignment="1">
      <alignment horizontal="right" vertical="center"/>
    </xf>
    <xf numFmtId="185" fontId="0" fillId="0" borderId="69" xfId="1" applyNumberFormat="1" applyFont="1" applyBorder="1" applyAlignment="1">
      <alignment horizontal="right" vertical="center"/>
    </xf>
    <xf numFmtId="185" fontId="0" fillId="0" borderId="127" xfId="0" quotePrefix="1" applyNumberFormat="1" applyBorder="1" applyAlignment="1">
      <alignment horizontal="right" vertical="center"/>
    </xf>
    <xf numFmtId="185" fontId="0" fillId="0" borderId="128" xfId="1" applyNumberFormat="1" applyFont="1" applyBorder="1" applyAlignment="1">
      <alignment horizontal="right" vertical="center"/>
    </xf>
    <xf numFmtId="0" fontId="0" fillId="0" borderId="129" xfId="0" applyBorder="1" applyAlignment="1">
      <alignment horizontal="center" vertical="center"/>
    </xf>
    <xf numFmtId="185" fontId="0" fillId="0" borderId="130" xfId="0" applyNumberFormat="1" applyBorder="1" applyAlignment="1">
      <alignment horizontal="right" vertical="center"/>
    </xf>
    <xf numFmtId="185" fontId="0" fillId="0" borderId="131" xfId="0" applyNumberFormat="1" applyBorder="1" applyAlignment="1">
      <alignment horizontal="right" vertical="center"/>
    </xf>
    <xf numFmtId="185" fontId="0" fillId="0" borderId="119" xfId="0" applyNumberFormat="1" applyBorder="1" applyAlignment="1">
      <alignment horizontal="right" vertical="center"/>
    </xf>
    <xf numFmtId="185" fontId="0" fillId="0" borderId="117" xfId="0" applyNumberFormat="1" applyBorder="1" applyAlignment="1">
      <alignment horizontal="right" vertical="center"/>
    </xf>
    <xf numFmtId="185" fontId="0" fillId="0" borderId="132" xfId="0" applyNumberFormat="1" applyBorder="1" applyAlignment="1">
      <alignment horizontal="right" vertical="center"/>
    </xf>
    <xf numFmtId="0" fontId="0" fillId="0" borderId="133" xfId="0" applyBorder="1" applyAlignment="1">
      <alignment vertical="center"/>
    </xf>
    <xf numFmtId="186" fontId="5" fillId="0" borderId="61" xfId="1" applyNumberFormat="1" applyFont="1" applyBorder="1" applyAlignment="1">
      <alignment horizontal="right" vertical="center"/>
    </xf>
    <xf numFmtId="185" fontId="0" fillId="0" borderId="16" xfId="1" applyNumberFormat="1" applyFont="1" applyBorder="1" applyAlignment="1">
      <alignment horizontal="right" vertical="center"/>
    </xf>
    <xf numFmtId="185" fontId="0" fillId="0" borderId="64" xfId="1" applyNumberFormat="1" applyFont="1" applyBorder="1" applyAlignment="1">
      <alignment horizontal="right" vertical="center"/>
    </xf>
    <xf numFmtId="185" fontId="0" fillId="0" borderId="28" xfId="0" applyNumberFormat="1" applyBorder="1" applyAlignment="1">
      <alignment horizontal="right" vertical="center"/>
    </xf>
    <xf numFmtId="185" fontId="0" fillId="0" borderId="20" xfId="1" applyNumberFormat="1" applyFont="1" applyBorder="1" applyAlignment="1">
      <alignment horizontal="right" vertical="center"/>
    </xf>
    <xf numFmtId="185" fontId="0" fillId="0" borderId="64" xfId="0" quotePrefix="1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85" fontId="0" fillId="0" borderId="127" xfId="1" applyNumberFormat="1" applyFont="1" applyBorder="1" applyAlignment="1">
      <alignment horizontal="right" vertical="center"/>
    </xf>
    <xf numFmtId="185" fontId="0" fillId="0" borderId="134" xfId="1" applyNumberFormat="1" applyFont="1" applyBorder="1" applyAlignment="1">
      <alignment horizontal="right" vertical="center"/>
    </xf>
    <xf numFmtId="185" fontId="0" fillId="0" borderId="135" xfId="1" applyNumberFormat="1" applyFont="1" applyBorder="1" applyAlignment="1">
      <alignment horizontal="right" vertical="center"/>
    </xf>
    <xf numFmtId="0" fontId="0" fillId="0" borderId="120" xfId="0" applyBorder="1" applyAlignment="1">
      <alignment horizontal="center" vertical="center"/>
    </xf>
    <xf numFmtId="0" fontId="0" fillId="0" borderId="8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85" fontId="0" fillId="0" borderId="29" xfId="1" applyNumberFormat="1" applyFont="1" applyBorder="1" applyAlignment="1">
      <alignment horizontal="right" vertical="center"/>
    </xf>
    <xf numFmtId="185" fontId="0" fillId="0" borderId="10" xfId="0" quotePrefix="1" applyNumberFormat="1" applyBorder="1" applyAlignment="1">
      <alignment horizontal="right" vertical="center"/>
    </xf>
    <xf numFmtId="185" fontId="0" fillId="0" borderId="121" xfId="1" applyNumberFormat="1" applyFont="1" applyBorder="1" applyAlignment="1">
      <alignment horizontal="right" vertical="center"/>
    </xf>
    <xf numFmtId="185" fontId="0" fillId="0" borderId="74" xfId="1" applyNumberFormat="1" applyFont="1" applyBorder="1" applyAlignment="1">
      <alignment horizontal="right" vertical="center"/>
    </xf>
    <xf numFmtId="185" fontId="0" fillId="0" borderId="136" xfId="1" applyNumberFormat="1" applyFont="1" applyBorder="1" applyAlignment="1">
      <alignment horizontal="right" vertical="center"/>
    </xf>
    <xf numFmtId="0" fontId="0" fillId="0" borderId="120" xfId="0" applyBorder="1" applyAlignment="1">
      <alignment horizontal="left" vertical="center"/>
    </xf>
    <xf numFmtId="176" fontId="0" fillId="0" borderId="124" xfId="0" applyNumberFormat="1" applyBorder="1" applyAlignment="1">
      <alignment horizontal="distributed" vertical="center" wrapText="1"/>
    </xf>
    <xf numFmtId="176" fontId="0" fillId="0" borderId="137" xfId="0" applyNumberFormat="1" applyBorder="1" applyAlignment="1">
      <alignment horizontal="distributed" vertical="center" wrapText="1"/>
    </xf>
    <xf numFmtId="176" fontId="9" fillId="0" borderId="137" xfId="0" applyNumberFormat="1" applyFont="1" applyBorder="1" applyAlignment="1">
      <alignment horizontal="distributed" vertical="center" wrapText="1"/>
    </xf>
    <xf numFmtId="176" fontId="0" fillId="0" borderId="138" xfId="0" applyNumberFormat="1" applyBorder="1" applyAlignment="1">
      <alignment horizontal="distributed" vertical="center"/>
    </xf>
    <xf numFmtId="176" fontId="0" fillId="0" borderId="137" xfId="0" applyNumberFormat="1" applyBorder="1" applyAlignment="1">
      <alignment horizontal="distributed" vertical="center"/>
    </xf>
    <xf numFmtId="176" fontId="0" fillId="0" borderId="67" xfId="0" applyNumberFormat="1" applyBorder="1" applyAlignment="1">
      <alignment horizontal="distributed" vertical="center"/>
    </xf>
    <xf numFmtId="176" fontId="0" fillId="0" borderId="139" xfId="0" applyNumberFormat="1" applyBorder="1" applyAlignment="1">
      <alignment horizontal="distributed" vertical="center"/>
    </xf>
    <xf numFmtId="0" fontId="0" fillId="0" borderId="124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4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185" fontId="0" fillId="0" borderId="25" xfId="0" applyNumberFormat="1" applyBorder="1" applyAlignment="1">
      <alignment horizontal="right" vertical="center"/>
    </xf>
    <xf numFmtId="185" fontId="0" fillId="0" borderId="64" xfId="0" applyNumberFormat="1" applyBorder="1" applyAlignment="1">
      <alignment horizontal="right" vertical="center"/>
    </xf>
    <xf numFmtId="185" fontId="0" fillId="0" borderId="12" xfId="0" quotePrefix="1" applyNumberFormat="1" applyBorder="1" applyAlignment="1">
      <alignment horizontal="right" vertical="center"/>
    </xf>
    <xf numFmtId="185" fontId="0" fillId="0" borderId="20" xfId="0" applyNumberFormat="1" applyBorder="1" applyAlignment="1">
      <alignment horizontal="right" vertical="center"/>
    </xf>
    <xf numFmtId="185" fontId="0" fillId="0" borderId="15" xfId="1" applyNumberFormat="1" applyFont="1" applyBorder="1" applyAlignment="1">
      <alignment horizontal="right" vertical="center"/>
    </xf>
    <xf numFmtId="176" fontId="0" fillId="0" borderId="138" xfId="0" applyNumberFormat="1" applyBorder="1" applyAlignment="1">
      <alignment horizontal="distributed" vertical="center" wrapText="1"/>
    </xf>
    <xf numFmtId="176" fontId="0" fillId="0" borderId="137" xfId="0" applyNumberFormat="1" applyBorder="1" applyAlignment="1">
      <alignment horizontal="center" vertical="center"/>
    </xf>
    <xf numFmtId="176" fontId="0" fillId="0" borderId="67" xfId="0" applyNumberFormat="1" applyBorder="1" applyAlignment="1">
      <alignment horizontal="distributed" vertical="center" wrapText="1"/>
    </xf>
    <xf numFmtId="188" fontId="8" fillId="0" borderId="25" xfId="3" applyNumberFormat="1" applyFont="1" applyBorder="1" applyAlignment="1">
      <alignment horizontal="right" vertical="center"/>
    </xf>
    <xf numFmtId="188" fontId="8" fillId="0" borderId="22" xfId="3" quotePrefix="1" applyNumberFormat="1" applyFont="1" applyBorder="1" applyAlignment="1">
      <alignment horizontal="right" vertical="center"/>
    </xf>
    <xf numFmtId="188" fontId="8" fillId="0" borderId="27" xfId="3" quotePrefix="1" applyNumberFormat="1" applyFont="1" applyBorder="1" applyAlignment="1">
      <alignment horizontal="right" vertical="center"/>
    </xf>
    <xf numFmtId="188" fontId="8" fillId="0" borderId="83" xfId="3" quotePrefix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88" fontId="8" fillId="0" borderId="20" xfId="3" applyNumberFormat="1" applyFont="1" applyBorder="1" applyAlignment="1">
      <alignment horizontal="right" vertical="center"/>
    </xf>
    <xf numFmtId="188" fontId="8" fillId="0" borderId="19" xfId="3" applyNumberFormat="1" applyFont="1" applyBorder="1" applyAlignment="1">
      <alignment horizontal="right" vertical="center"/>
    </xf>
    <xf numFmtId="188" fontId="8" fillId="0" borderId="19" xfId="3" quotePrefix="1" applyNumberFormat="1" applyFont="1" applyBorder="1" applyAlignment="1">
      <alignment horizontal="right" vertical="center"/>
    </xf>
    <xf numFmtId="188" fontId="8" fillId="0" borderId="18" xfId="3" quotePrefix="1" applyNumberFormat="1" applyFont="1" applyBorder="1" applyAlignment="1">
      <alignment horizontal="right" vertical="center"/>
    </xf>
    <xf numFmtId="188" fontId="8" fillId="0" borderId="92" xfId="3" quotePrefix="1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/>
    </xf>
    <xf numFmtId="188" fontId="8" fillId="0" borderId="16" xfId="3" applyNumberFormat="1" applyFont="1" applyBorder="1" applyAlignment="1">
      <alignment horizontal="right" vertical="center"/>
    </xf>
    <xf numFmtId="188" fontId="8" fillId="0" borderId="15" xfId="3" applyNumberFormat="1" applyFont="1" applyBorder="1" applyAlignment="1">
      <alignment horizontal="right" vertical="center"/>
    </xf>
    <xf numFmtId="188" fontId="8" fillId="0" borderId="15" xfId="3" quotePrefix="1" applyNumberFormat="1" applyFont="1" applyBorder="1" applyAlignment="1">
      <alignment horizontal="right" vertical="center"/>
    </xf>
    <xf numFmtId="188" fontId="8" fillId="0" borderId="14" xfId="3" quotePrefix="1" applyNumberFormat="1" applyFont="1" applyBorder="1" applyAlignment="1">
      <alignment horizontal="right" vertical="center"/>
    </xf>
    <xf numFmtId="188" fontId="8" fillId="0" borderId="84" xfId="3" quotePrefix="1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 shrinkToFit="1"/>
    </xf>
    <xf numFmtId="188" fontId="8" fillId="0" borderId="16" xfId="3" quotePrefix="1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88" fontId="8" fillId="0" borderId="84" xfId="3" applyNumberFormat="1" applyFont="1" applyBorder="1" applyAlignment="1">
      <alignment horizontal="right" vertical="center"/>
    </xf>
    <xf numFmtId="188" fontId="8" fillId="0" borderId="12" xfId="3" applyNumberFormat="1" applyFont="1" applyBorder="1" applyAlignment="1">
      <alignment horizontal="right" vertical="center"/>
    </xf>
    <xf numFmtId="188" fontId="8" fillId="0" borderId="11" xfId="3" quotePrefix="1" applyNumberFormat="1" applyFont="1" applyBorder="1" applyAlignment="1">
      <alignment horizontal="right" vertical="center"/>
    </xf>
    <xf numFmtId="188" fontId="8" fillId="0" borderId="10" xfId="3" quotePrefix="1" applyNumberFormat="1" applyFont="1" applyBorder="1" applyAlignment="1">
      <alignment horizontal="right" vertical="center"/>
    </xf>
    <xf numFmtId="188" fontId="8" fillId="0" borderId="86" xfId="3" quotePrefix="1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88" fontId="8" fillId="0" borderId="141" xfId="3" quotePrefix="1" applyNumberFormat="1" applyFont="1" applyBorder="1" applyAlignment="1">
      <alignment horizontal="right" vertical="center"/>
    </xf>
    <xf numFmtId="188" fontId="8" fillId="0" borderId="142" xfId="3" quotePrefix="1" applyNumberFormat="1" applyFont="1" applyBorder="1" applyAlignment="1">
      <alignment horizontal="right" vertical="center"/>
    </xf>
    <xf numFmtId="188" fontId="8" fillId="0" borderId="143" xfId="3" quotePrefix="1" applyNumberFormat="1" applyFont="1" applyBorder="1" applyAlignment="1">
      <alignment horizontal="right" vertical="center"/>
    </xf>
    <xf numFmtId="188" fontId="8" fillId="0" borderId="144" xfId="3" quotePrefix="1" applyNumberFormat="1" applyFont="1" applyBorder="1" applyAlignment="1">
      <alignment horizontal="right" vertical="center"/>
    </xf>
    <xf numFmtId="0" fontId="5" fillId="0" borderId="145" xfId="0" applyFont="1" applyBorder="1" applyAlignment="1">
      <alignment horizontal="left" vertical="center"/>
    </xf>
    <xf numFmtId="189" fontId="8" fillId="0" borderId="8" xfId="3" applyNumberFormat="1" applyFont="1" applyBorder="1" applyAlignment="1">
      <alignment horizontal="center" vertical="center" wrapText="1"/>
    </xf>
    <xf numFmtId="190" fontId="8" fillId="0" borderId="7" xfId="3" applyNumberFormat="1" applyFont="1" applyBorder="1" applyAlignment="1">
      <alignment horizontal="center" vertical="center" wrapText="1"/>
    </xf>
    <xf numFmtId="191" fontId="8" fillId="0" borderId="7" xfId="3" applyNumberFormat="1" applyFont="1" applyBorder="1" applyAlignment="1">
      <alignment horizontal="center" vertical="center" wrapText="1"/>
    </xf>
    <xf numFmtId="190" fontId="8" fillId="0" borderId="6" xfId="3" applyNumberFormat="1" applyFont="1" applyBorder="1" applyAlignment="1">
      <alignment horizontal="center" vertical="center" wrapText="1"/>
    </xf>
    <xf numFmtId="191" fontId="8" fillId="0" borderId="95" xfId="3" applyNumberFormat="1" applyFont="1" applyBorder="1" applyAlignment="1">
      <alignment horizontal="center" vertical="center" wrapText="1"/>
    </xf>
    <xf numFmtId="0" fontId="5" fillId="0" borderId="147" xfId="0" applyFont="1" applyBorder="1" applyAlignment="1">
      <alignment vertical="center"/>
    </xf>
    <xf numFmtId="188" fontId="8" fillId="0" borderId="149" xfId="3" quotePrefix="1" applyNumberFormat="1" applyFont="1" applyBorder="1" applyAlignment="1">
      <alignment horizontal="right" vertical="center"/>
    </xf>
    <xf numFmtId="188" fontId="8" fillId="0" borderId="71" xfId="3" applyNumberFormat="1" applyFont="1" applyBorder="1" applyAlignment="1">
      <alignment horizontal="right" vertical="center"/>
    </xf>
    <xf numFmtId="188" fontId="8" fillId="0" borderId="150" xfId="3" quotePrefix="1" applyNumberFormat="1" applyFont="1" applyBorder="1" applyAlignment="1">
      <alignment horizontal="right" vertical="center"/>
    </xf>
    <xf numFmtId="188" fontId="8" fillId="0" borderId="93" xfId="3" applyNumberFormat="1" applyFont="1" applyBorder="1" applyAlignment="1">
      <alignment horizontal="right" vertical="center"/>
    </xf>
    <xf numFmtId="188" fontId="8" fillId="0" borderId="103" xfId="3" quotePrefix="1" applyNumberFormat="1" applyFont="1" applyBorder="1" applyAlignment="1">
      <alignment horizontal="right" vertical="center"/>
    </xf>
    <xf numFmtId="188" fontId="8" fillId="0" borderId="85" xfId="3" applyNumberFormat="1" applyFont="1" applyBorder="1" applyAlignment="1">
      <alignment horizontal="right" vertical="center"/>
    </xf>
    <xf numFmtId="188" fontId="8" fillId="0" borderId="85" xfId="3" quotePrefix="1" applyNumberFormat="1" applyFont="1" applyBorder="1" applyAlignment="1">
      <alignment horizontal="right" vertical="center"/>
    </xf>
    <xf numFmtId="188" fontId="8" fillId="0" borderId="103" xfId="3" applyNumberFormat="1" applyFont="1" applyBorder="1" applyAlignment="1">
      <alignment horizontal="right" vertical="center"/>
    </xf>
    <xf numFmtId="188" fontId="8" fillId="0" borderId="102" xfId="3" quotePrefix="1" applyNumberFormat="1" applyFont="1" applyBorder="1" applyAlignment="1">
      <alignment horizontal="right" vertical="center"/>
    </xf>
    <xf numFmtId="188" fontId="8" fillId="0" borderId="72" xfId="3" applyNumberFormat="1" applyFont="1" applyBorder="1" applyAlignment="1">
      <alignment horizontal="right" vertical="center"/>
    </xf>
    <xf numFmtId="188" fontId="8" fillId="0" borderId="151" xfId="3" quotePrefix="1" applyNumberFormat="1" applyFont="1" applyBorder="1" applyAlignment="1">
      <alignment horizontal="right" vertical="center"/>
    </xf>
    <xf numFmtId="188" fontId="8" fillId="0" borderId="152" xfId="3" quotePrefix="1" applyNumberFormat="1" applyFont="1" applyBorder="1" applyAlignment="1">
      <alignment horizontal="right" vertical="center"/>
    </xf>
    <xf numFmtId="191" fontId="8" fillId="0" borderId="6" xfId="3" applyNumberFormat="1" applyFont="1" applyBorder="1" applyAlignment="1">
      <alignment horizontal="center" vertical="center" wrapText="1"/>
    </xf>
    <xf numFmtId="191" fontId="8" fillId="0" borderId="106" xfId="3" applyNumberFormat="1" applyFont="1" applyBorder="1" applyAlignment="1">
      <alignment horizontal="center" vertical="center" wrapText="1"/>
    </xf>
    <xf numFmtId="192" fontId="8" fillId="0" borderId="96" xfId="3" applyNumberFormat="1" applyFont="1" applyBorder="1" applyAlignment="1">
      <alignment horizontal="center" vertical="center" wrapText="1"/>
    </xf>
    <xf numFmtId="41" fontId="0" fillId="0" borderId="23" xfId="0" applyNumberFormat="1" applyBorder="1" applyAlignment="1">
      <alignment vertical="center"/>
    </xf>
    <xf numFmtId="41" fontId="0" fillId="0" borderId="26" xfId="0" applyNumberFormat="1" applyBorder="1" applyAlignment="1">
      <alignment vertical="center"/>
    </xf>
    <xf numFmtId="41" fontId="0" fillId="0" borderId="27" xfId="0" applyNumberFormat="1" applyBorder="1" applyAlignment="1">
      <alignment vertical="center"/>
    </xf>
    <xf numFmtId="0" fontId="0" fillId="0" borderId="21" xfId="0" applyBorder="1" applyAlignment="1">
      <alignment vertical="center" wrapText="1"/>
    </xf>
    <xf numFmtId="41" fontId="0" fillId="0" borderId="29" xfId="0" applyNumberFormat="1" applyBorder="1" applyAlignment="1">
      <alignment vertical="center"/>
    </xf>
    <xf numFmtId="41" fontId="0" fillId="0" borderId="30" xfId="0" applyNumberFormat="1" applyBorder="1" applyAlignment="1">
      <alignment vertical="center"/>
    </xf>
    <xf numFmtId="41" fontId="0" fillId="0" borderId="14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41" fontId="0" fillId="0" borderId="31" xfId="0" applyNumberFormat="1" applyBorder="1" applyAlignment="1">
      <alignment vertical="center"/>
    </xf>
    <xf numFmtId="41" fontId="0" fillId="0" borderId="32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41" fontId="0" fillId="0" borderId="145" xfId="0" applyNumberFormat="1" applyBorder="1" applyAlignment="1">
      <alignment vertical="center"/>
    </xf>
    <xf numFmtId="41" fontId="0" fillId="0" borderId="153" xfId="0" applyNumberFormat="1" applyBorder="1" applyAlignment="1">
      <alignment vertical="center"/>
    </xf>
    <xf numFmtId="41" fontId="0" fillId="0" borderId="143" xfId="0" applyNumberFormat="1" applyBorder="1" applyAlignment="1">
      <alignment vertical="center"/>
    </xf>
    <xf numFmtId="0" fontId="0" fillId="0" borderId="154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155" xfId="0" applyBorder="1" applyAlignment="1">
      <alignment horizontal="center" vertical="center" wrapText="1"/>
    </xf>
    <xf numFmtId="0" fontId="0" fillId="0" borderId="53" xfId="0" applyBorder="1"/>
    <xf numFmtId="0" fontId="7" fillId="0" borderId="0" xfId="0" applyFont="1" applyAlignment="1">
      <alignment vertical="center"/>
    </xf>
    <xf numFmtId="41" fontId="0" fillId="0" borderId="25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41" fontId="0" fillId="0" borderId="15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41" xfId="0" applyNumberFormat="1" applyBorder="1" applyAlignment="1">
      <alignment vertical="center"/>
    </xf>
    <xf numFmtId="41" fontId="0" fillId="0" borderId="142" xfId="0" applyNumberFormat="1" applyBorder="1" applyAlignment="1">
      <alignment vertical="center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193" fontId="0" fillId="0" borderId="16" xfId="0" applyNumberFormat="1" applyBorder="1" applyAlignment="1">
      <alignment horizontal="right" vertical="center"/>
    </xf>
    <xf numFmtId="193" fontId="1" fillId="0" borderId="15" xfId="1" applyNumberFormat="1" applyFont="1" applyBorder="1" applyAlignment="1">
      <alignment horizontal="right" vertical="center"/>
    </xf>
    <xf numFmtId="193" fontId="1" fillId="0" borderId="14" xfId="1" applyNumberFormat="1" applyFont="1" applyBorder="1" applyAlignment="1">
      <alignment horizontal="right" vertical="center"/>
    </xf>
    <xf numFmtId="193" fontId="1" fillId="0" borderId="84" xfId="1" applyNumberFormat="1" applyFont="1" applyBorder="1" applyAlignment="1">
      <alignment horizontal="right" vertical="center"/>
    </xf>
    <xf numFmtId="193" fontId="1" fillId="0" borderId="31" xfId="1" applyNumberFormat="1" applyFont="1" applyBorder="1" applyAlignment="1">
      <alignment horizontal="right" vertical="center"/>
    </xf>
    <xf numFmtId="193" fontId="1" fillId="0" borderId="10" xfId="1" applyNumberFormat="1" applyFont="1" applyBorder="1" applyAlignment="1">
      <alignment horizontal="right" vertical="center"/>
    </xf>
    <xf numFmtId="193" fontId="1" fillId="0" borderId="86" xfId="1" applyNumberFormat="1" applyFont="1" applyBorder="1" applyAlignment="1">
      <alignment horizontal="right" vertical="center"/>
    </xf>
    <xf numFmtId="193" fontId="0" fillId="0" borderId="16" xfId="1" quotePrefix="1" applyNumberFormat="1" applyFont="1" applyBorder="1" applyAlignment="1">
      <alignment horizontal="right" vertical="center"/>
    </xf>
    <xf numFmtId="193" fontId="0" fillId="0" borderId="11" xfId="1" quotePrefix="1" applyNumberFormat="1" applyFont="1" applyBorder="1" applyAlignment="1">
      <alignment horizontal="right" vertical="center"/>
    </xf>
    <xf numFmtId="193" fontId="0" fillId="0" borderId="10" xfId="1" quotePrefix="1" applyNumberFormat="1" applyFont="1" applyBorder="1" applyAlignment="1">
      <alignment horizontal="right" vertical="center"/>
    </xf>
    <xf numFmtId="193" fontId="0" fillId="0" borderId="12" xfId="1" quotePrefix="1" applyNumberFormat="1" applyFont="1" applyBorder="1" applyAlignment="1">
      <alignment horizontal="right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14" xfId="0" applyFont="1" applyBorder="1" applyAlignment="1">
      <alignment horizontal="distributed" vertical="center"/>
    </xf>
    <xf numFmtId="0" fontId="5" fillId="0" borderId="158" xfId="0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41" fontId="5" fillId="0" borderId="144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23" xfId="0" applyFont="1" applyBorder="1"/>
    <xf numFmtId="0" fontId="14" fillId="0" borderId="29" xfId="0" applyFont="1" applyBorder="1" applyAlignment="1">
      <alignment vertical="center"/>
    </xf>
    <xf numFmtId="38" fontId="14" fillId="0" borderId="163" xfId="1" applyFont="1" applyBorder="1" applyAlignment="1">
      <alignment horizontal="right" vertical="center"/>
    </xf>
    <xf numFmtId="41" fontId="1" fillId="0" borderId="16" xfId="1" applyNumberFormat="1" applyFont="1" applyBorder="1"/>
    <xf numFmtId="41" fontId="1" fillId="0" borderId="162" xfId="1" applyNumberFormat="1" applyFont="1" applyBorder="1"/>
    <xf numFmtId="41" fontId="1" fillId="0" borderId="84" xfId="1" applyNumberFormat="1" applyFont="1" applyBorder="1"/>
    <xf numFmtId="38" fontId="14" fillId="0" borderId="29" xfId="1" applyFont="1" applyBorder="1" applyAlignment="1">
      <alignment horizontal="right" vertical="center"/>
    </xf>
    <xf numFmtId="0" fontId="1" fillId="0" borderId="29" xfId="0" applyFont="1" applyBorder="1"/>
    <xf numFmtId="38" fontId="14" fillId="0" borderId="164" xfId="1" applyFont="1" applyBorder="1" applyAlignment="1">
      <alignment horizontal="right" vertical="center"/>
    </xf>
    <xf numFmtId="0" fontId="14" fillId="0" borderId="168" xfId="0" applyFont="1" applyBorder="1" applyAlignment="1">
      <alignment vertical="center"/>
    </xf>
    <xf numFmtId="0" fontId="1" fillId="0" borderId="105" xfId="0" applyFont="1" applyBorder="1"/>
    <xf numFmtId="38" fontId="14" fillId="0" borderId="172" xfId="1" applyFont="1" applyBorder="1" applyAlignment="1">
      <alignment horizontal="right" vertical="center"/>
    </xf>
    <xf numFmtId="0" fontId="14" fillId="0" borderId="17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2" fillId="0" borderId="54" xfId="0" applyFont="1" applyBorder="1" applyAlignment="1">
      <alignment vertical="center"/>
    </xf>
    <xf numFmtId="0" fontId="12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163" xfId="0" applyFont="1" applyBorder="1" applyAlignment="1">
      <alignment horizontal="distributed" vertical="center"/>
    </xf>
    <xf numFmtId="0" fontId="1" fillId="0" borderId="29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97" xfId="0" applyFont="1" applyBorder="1" applyAlignment="1">
      <alignment horizontal="center" vertical="center"/>
    </xf>
    <xf numFmtId="0" fontId="14" fillId="0" borderId="198" xfId="0" applyFont="1" applyBorder="1" applyAlignment="1">
      <alignment horizontal="center" vertical="center"/>
    </xf>
    <xf numFmtId="0" fontId="14" fillId="0" borderId="199" xfId="0" applyFont="1" applyBorder="1" applyAlignment="1">
      <alignment horizontal="center" vertical="center"/>
    </xf>
    <xf numFmtId="0" fontId="14" fillId="0" borderId="20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168" xfId="0" applyFont="1" applyBorder="1" applyAlignment="1">
      <alignment horizontal="center" vertical="center"/>
    </xf>
    <xf numFmtId="41" fontId="5" fillId="0" borderId="167" xfId="0" applyNumberFormat="1" applyFont="1" applyBorder="1" applyAlignment="1">
      <alignment vertical="center"/>
    </xf>
    <xf numFmtId="41" fontId="5" fillId="0" borderId="84" xfId="0" applyNumberFormat="1" applyFont="1" applyBorder="1" applyAlignment="1">
      <alignment vertical="center"/>
    </xf>
    <xf numFmtId="41" fontId="5" fillId="0" borderId="83" xfId="0" applyNumberFormat="1" applyFont="1" applyBorder="1" applyAlignment="1">
      <alignment vertical="center"/>
    </xf>
    <xf numFmtId="41" fontId="5" fillId="0" borderId="173" xfId="0" applyNumberFormat="1" applyFont="1" applyBorder="1" applyAlignment="1">
      <alignment vertical="center"/>
    </xf>
    <xf numFmtId="41" fontId="5" fillId="0" borderId="142" xfId="0" applyNumberFormat="1" applyFont="1" applyBorder="1" applyAlignment="1">
      <alignment vertical="center"/>
    </xf>
    <xf numFmtId="41" fontId="5" fillId="0" borderId="141" xfId="0" applyNumberFormat="1" applyFont="1" applyBorder="1" applyAlignment="1">
      <alignment vertical="center"/>
    </xf>
    <xf numFmtId="41" fontId="5" fillId="0" borderId="166" xfId="0" applyNumberFormat="1" applyFont="1" applyBorder="1" applyAlignment="1">
      <alignment vertical="center"/>
    </xf>
    <xf numFmtId="41" fontId="5" fillId="0" borderId="201" xfId="0" applyNumberFormat="1" applyFont="1" applyBorder="1" applyAlignment="1">
      <alignment vertical="center"/>
    </xf>
    <xf numFmtId="41" fontId="5" fillId="0" borderId="201" xfId="0" applyNumberFormat="1" applyFont="1" applyBorder="1" applyAlignment="1">
      <alignment horizontal="right" vertical="center"/>
    </xf>
    <xf numFmtId="41" fontId="5" fillId="0" borderId="202" xfId="0" applyNumberFormat="1" applyFont="1" applyBorder="1" applyAlignment="1">
      <alignment horizontal="right" vertical="center"/>
    </xf>
    <xf numFmtId="41" fontId="5" fillId="0" borderId="162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vertical="center"/>
    </xf>
    <xf numFmtId="41" fontId="5" fillId="0" borderId="161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0" fontId="6" fillId="0" borderId="104" xfId="0" applyFont="1" applyBorder="1" applyAlignment="1">
      <alignment horizontal="center" vertical="center"/>
    </xf>
    <xf numFmtId="176" fontId="5" fillId="0" borderId="205" xfId="1" applyNumberFormat="1" applyFont="1" applyBorder="1" applyAlignment="1">
      <alignment horizontal="right" vertical="center" indent="1"/>
    </xf>
    <xf numFmtId="185" fontId="5" fillId="0" borderId="206" xfId="1" applyNumberFormat="1" applyFont="1" applyBorder="1" applyAlignment="1">
      <alignment horizontal="right" vertical="center" indent="1"/>
    </xf>
    <xf numFmtId="180" fontId="5" fillId="0" borderId="206" xfId="0" applyNumberFormat="1" applyFont="1" applyBorder="1" applyAlignment="1">
      <alignment horizontal="right" vertical="center" indent="1"/>
    </xf>
    <xf numFmtId="177" fontId="5" fillId="0" borderId="206" xfId="0" applyNumberFormat="1" applyFont="1" applyBorder="1" applyAlignment="1">
      <alignment horizontal="right" vertical="center" indent="1"/>
    </xf>
    <xf numFmtId="178" fontId="5" fillId="0" borderId="169" xfId="1" applyNumberFormat="1" applyFont="1" applyBorder="1" applyAlignment="1">
      <alignment horizontal="right" vertical="center" indent="1"/>
    </xf>
    <xf numFmtId="0" fontId="6" fillId="0" borderId="13" xfId="0" applyFont="1" applyBorder="1" applyAlignment="1">
      <alignment horizontal="center" vertical="center"/>
    </xf>
    <xf numFmtId="176" fontId="5" fillId="0" borderId="59" xfId="1" applyNumberFormat="1" applyFont="1" applyBorder="1" applyAlignment="1">
      <alignment horizontal="right" vertical="center" indent="1"/>
    </xf>
    <xf numFmtId="185" fontId="5" fillId="0" borderId="15" xfId="1" applyNumberFormat="1" applyFont="1" applyFill="1" applyBorder="1" applyAlignment="1">
      <alignment horizontal="right" vertical="center" indent="1"/>
    </xf>
    <xf numFmtId="180" fontId="5" fillId="0" borderId="15" xfId="1" applyNumberFormat="1" applyFont="1" applyFill="1" applyBorder="1" applyAlignment="1">
      <alignment horizontal="right" vertical="center" indent="1"/>
    </xf>
    <xf numFmtId="177" fontId="5" fillId="0" borderId="15" xfId="0" applyNumberFormat="1" applyFont="1" applyBorder="1" applyAlignment="1">
      <alignment horizontal="right" vertical="center" indent="1"/>
    </xf>
    <xf numFmtId="178" fontId="5" fillId="0" borderId="16" xfId="1" applyNumberFormat="1" applyFont="1" applyBorder="1" applyAlignment="1">
      <alignment horizontal="right" vertical="center" indent="1"/>
    </xf>
    <xf numFmtId="176" fontId="5" fillId="0" borderId="15" xfId="1" applyNumberFormat="1" applyFont="1" applyBorder="1" applyAlignment="1">
      <alignment horizontal="right" vertical="center" indent="1"/>
    </xf>
    <xf numFmtId="180" fontId="5" fillId="0" borderId="15" xfId="0" applyNumberFormat="1" applyFont="1" applyBorder="1" applyAlignment="1">
      <alignment horizontal="right" vertical="center" indent="1"/>
    </xf>
    <xf numFmtId="0" fontId="6" fillId="0" borderId="21" xfId="0" applyFont="1" applyBorder="1" applyAlignment="1">
      <alignment horizontal="center" vertical="center"/>
    </xf>
    <xf numFmtId="176" fontId="5" fillId="0" borderId="57" xfId="1" applyNumberFormat="1" applyFont="1" applyBorder="1" applyAlignment="1">
      <alignment horizontal="right" vertical="center" indent="1"/>
    </xf>
    <xf numFmtId="176" fontId="5" fillId="0" borderId="22" xfId="1" applyNumberFormat="1" applyFont="1" applyBorder="1" applyAlignment="1">
      <alignment horizontal="right" vertical="center" indent="1"/>
    </xf>
    <xf numFmtId="180" fontId="5" fillId="0" borderId="22" xfId="0" applyNumberFormat="1" applyFont="1" applyBorder="1" applyAlignment="1">
      <alignment horizontal="right" vertical="center" indent="1"/>
    </xf>
    <xf numFmtId="177" fontId="5" fillId="0" borderId="22" xfId="0" applyNumberFormat="1" applyFont="1" applyBorder="1" applyAlignment="1">
      <alignment horizontal="right" vertical="center" indent="1"/>
    </xf>
    <xf numFmtId="178" fontId="5" fillId="0" borderId="25" xfId="1" applyNumberFormat="1" applyFont="1" applyBorder="1" applyAlignment="1">
      <alignment horizontal="right" vertical="center" indent="1"/>
    </xf>
    <xf numFmtId="0" fontId="5" fillId="0" borderId="207" xfId="0" applyFont="1" applyBorder="1" applyAlignment="1">
      <alignment horizontal="center" vertical="center"/>
    </xf>
    <xf numFmtId="0" fontId="14" fillId="0" borderId="208" xfId="0" applyFont="1" applyBorder="1" applyAlignment="1">
      <alignment horizontal="center" vertical="center"/>
    </xf>
    <xf numFmtId="186" fontId="5" fillId="2" borderId="122" xfId="1" applyNumberFormat="1" applyFont="1" applyFill="1" applyBorder="1" applyAlignment="1">
      <alignment horizontal="right" vertical="center"/>
    </xf>
    <xf numFmtId="186" fontId="5" fillId="2" borderId="68" xfId="1" applyNumberFormat="1" applyFont="1" applyFill="1" applyBorder="1" applyAlignment="1">
      <alignment horizontal="right" vertical="center"/>
    </xf>
    <xf numFmtId="186" fontId="5" fillId="2" borderId="65" xfId="1" applyNumberFormat="1" applyFont="1" applyFill="1" applyBorder="1" applyAlignment="1">
      <alignment horizontal="right" vertical="center"/>
    </xf>
    <xf numFmtId="186" fontId="5" fillId="2" borderId="64" xfId="1" applyNumberFormat="1" applyFont="1" applyFill="1" applyBorder="1" applyAlignment="1">
      <alignment horizontal="right" vertical="center"/>
    </xf>
    <xf numFmtId="186" fontId="5" fillId="2" borderId="15" xfId="1" applyNumberFormat="1" applyFont="1" applyFill="1" applyBorder="1" applyAlignment="1">
      <alignment horizontal="right" vertical="center"/>
    </xf>
    <xf numFmtId="186" fontId="5" fillId="2" borderId="16" xfId="1" applyNumberFormat="1" applyFont="1" applyFill="1" applyBorder="1" applyAlignment="1">
      <alignment horizontal="right" vertical="center"/>
    </xf>
    <xf numFmtId="187" fontId="5" fillId="2" borderId="61" xfId="1" applyNumberFormat="1" applyFont="1" applyFill="1" applyBorder="1" applyAlignment="1">
      <alignment horizontal="right" vertical="center"/>
    </xf>
    <xf numFmtId="186" fontId="5" fillId="2" borderId="11" xfId="1" applyNumberFormat="1" applyFont="1" applyFill="1" applyBorder="1" applyAlignment="1">
      <alignment horizontal="right" vertical="center"/>
    </xf>
    <xf numFmtId="186" fontId="5" fillId="2" borderId="12" xfId="1" applyNumberFormat="1" applyFont="1" applyFill="1" applyBorder="1" applyAlignment="1">
      <alignment horizontal="right" vertical="center"/>
    </xf>
    <xf numFmtId="187" fontId="5" fillId="2" borderId="20" xfId="1" applyNumberFormat="1" applyFont="1" applyFill="1" applyBorder="1" applyAlignment="1">
      <alignment horizontal="right" vertical="center"/>
    </xf>
    <xf numFmtId="186" fontId="5" fillId="2" borderId="20" xfId="1" applyNumberFormat="1" applyFont="1" applyFill="1" applyBorder="1" applyAlignment="1">
      <alignment horizontal="right" vertical="center"/>
    </xf>
    <xf numFmtId="187" fontId="5" fillId="2" borderId="22" xfId="1" applyNumberFormat="1" applyFont="1" applyFill="1" applyBorder="1" applyAlignment="1">
      <alignment horizontal="right" vertical="center"/>
    </xf>
    <xf numFmtId="176" fontId="5" fillId="0" borderId="19" xfId="0" applyNumberFormat="1" applyFont="1" applyBorder="1" applyAlignment="1">
      <alignment vertical="center"/>
    </xf>
    <xf numFmtId="180" fontId="5" fillId="0" borderId="19" xfId="2" applyNumberFormat="1" applyFont="1" applyBorder="1" applyAlignment="1">
      <alignment vertical="center"/>
    </xf>
    <xf numFmtId="178" fontId="5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horizontal="right" vertical="center"/>
    </xf>
    <xf numFmtId="186" fontId="5" fillId="0" borderId="15" xfId="1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185" fontId="5" fillId="0" borderId="205" xfId="1" applyNumberFormat="1" applyFont="1" applyBorder="1" applyAlignment="1">
      <alignment vertical="center"/>
    </xf>
    <xf numFmtId="185" fontId="5" fillId="0" borderId="206" xfId="1" applyNumberFormat="1" applyFont="1" applyBorder="1" applyAlignment="1">
      <alignment vertical="center"/>
    </xf>
    <xf numFmtId="185" fontId="5" fillId="0" borderId="59" xfId="1" applyNumberFormat="1" applyFont="1" applyBorder="1" applyAlignment="1">
      <alignment vertical="center"/>
    </xf>
    <xf numFmtId="185" fontId="5" fillId="0" borderId="15" xfId="1" applyNumberFormat="1" applyFont="1" applyBorder="1" applyAlignment="1">
      <alignment vertical="center"/>
    </xf>
    <xf numFmtId="185" fontId="5" fillId="0" borderId="57" xfId="1" applyNumberFormat="1" applyFont="1" applyBorder="1" applyAlignment="1">
      <alignment vertical="center"/>
    </xf>
    <xf numFmtId="185" fontId="5" fillId="0" borderId="22" xfId="1" applyNumberFormat="1" applyFont="1" applyBorder="1" applyAlignment="1">
      <alignment vertical="center"/>
    </xf>
    <xf numFmtId="195" fontId="0" fillId="0" borderId="169" xfId="0" applyNumberFormat="1" applyBorder="1" applyAlignment="1">
      <alignment vertical="center"/>
    </xf>
    <xf numFmtId="195" fontId="0" fillId="0" borderId="16" xfId="0" applyNumberFormat="1" applyBorder="1" applyAlignment="1">
      <alignment vertical="center"/>
    </xf>
    <xf numFmtId="0" fontId="5" fillId="0" borderId="54" xfId="0" applyFont="1" applyBorder="1" applyAlignment="1">
      <alignment horizontal="left" vertical="center"/>
    </xf>
    <xf numFmtId="195" fontId="0" fillId="0" borderId="25" xfId="0" applyNumberFormat="1" applyBorder="1" applyAlignment="1">
      <alignment vertical="center"/>
    </xf>
    <xf numFmtId="0" fontId="5" fillId="0" borderId="147" xfId="0" applyFont="1" applyBorder="1" applyAlignment="1">
      <alignment horizontal="center" vertical="center" wrapText="1"/>
    </xf>
    <xf numFmtId="0" fontId="5" fillId="0" borderId="123" xfId="0" applyFont="1" applyBorder="1" applyAlignment="1">
      <alignment horizontal="distributed" vertical="center"/>
    </xf>
    <xf numFmtId="0" fontId="0" fillId="0" borderId="29" xfId="0" applyBorder="1" applyAlignment="1">
      <alignment horizontal="left" vertical="center"/>
    </xf>
    <xf numFmtId="0" fontId="5" fillId="0" borderId="214" xfId="0" applyFont="1" applyBorder="1" applyAlignment="1">
      <alignment horizontal="center" vertical="center" wrapText="1"/>
    </xf>
    <xf numFmtId="194" fontId="5" fillId="0" borderId="215" xfId="0" applyNumberFormat="1" applyFont="1" applyBorder="1" applyAlignment="1">
      <alignment vertical="center"/>
    </xf>
    <xf numFmtId="194" fontId="5" fillId="0" borderId="216" xfId="0" applyNumberFormat="1" applyFont="1" applyBorder="1" applyAlignment="1">
      <alignment vertical="center"/>
    </xf>
    <xf numFmtId="194" fontId="5" fillId="0" borderId="217" xfId="0" applyNumberFormat="1" applyFont="1" applyBorder="1" applyAlignment="1">
      <alignment vertical="center"/>
    </xf>
    <xf numFmtId="0" fontId="5" fillId="0" borderId="219" xfId="0" applyFont="1" applyBorder="1" applyAlignment="1">
      <alignment horizontal="center" vertical="center"/>
    </xf>
    <xf numFmtId="0" fontId="5" fillId="0" borderId="218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185" fontId="0" fillId="0" borderId="209" xfId="1" applyNumberFormat="1" applyFont="1" applyFill="1" applyBorder="1" applyAlignment="1" applyProtection="1">
      <alignment horizontal="right" vertical="center"/>
      <protection locked="0"/>
    </xf>
    <xf numFmtId="185" fontId="0" fillId="0" borderId="81" xfId="1" applyNumberFormat="1" applyFont="1" applyFill="1" applyBorder="1" applyAlignment="1" applyProtection="1">
      <alignment horizontal="right" vertical="center"/>
      <protection locked="0"/>
    </xf>
    <xf numFmtId="185" fontId="0" fillId="0" borderId="79" xfId="1" applyNumberFormat="1" applyFont="1" applyFill="1" applyBorder="1" applyAlignment="1" applyProtection="1">
      <alignment horizontal="right" vertical="center"/>
      <protection locked="0"/>
    </xf>
    <xf numFmtId="185" fontId="0" fillId="0" borderId="80" xfId="1" applyNumberFormat="1" applyFont="1" applyFill="1" applyBorder="1" applyAlignment="1" applyProtection="1">
      <alignment horizontal="right" vertical="center"/>
      <protection locked="0"/>
    </xf>
    <xf numFmtId="185" fontId="0" fillId="0" borderId="210" xfId="1" applyNumberFormat="1" applyFont="1" applyFill="1" applyBorder="1" applyAlignment="1" applyProtection="1">
      <alignment horizontal="right" vertical="center"/>
      <protection locked="0"/>
    </xf>
    <xf numFmtId="185" fontId="0" fillId="0" borderId="78" xfId="1" applyNumberFormat="1" applyFont="1" applyFill="1" applyBorder="1" applyAlignment="1" applyProtection="1">
      <alignment horizontal="right" vertical="center"/>
      <protection locked="0"/>
    </xf>
    <xf numFmtId="38" fontId="0" fillId="0" borderId="212" xfId="4" applyFont="1" applyBorder="1" applyAlignment="1">
      <alignment vertical="center"/>
    </xf>
    <xf numFmtId="38" fontId="0" fillId="0" borderId="206" xfId="4" applyFont="1" applyBorder="1" applyAlignment="1">
      <alignment vertical="center"/>
    </xf>
    <xf numFmtId="38" fontId="0" fillId="0" borderId="14" xfId="4" applyFont="1" applyBorder="1" applyAlignment="1">
      <alignment vertical="center"/>
    </xf>
    <xf numFmtId="38" fontId="0" fillId="0" borderId="15" xfId="4" applyFont="1" applyBorder="1" applyAlignment="1">
      <alignment vertical="center"/>
    </xf>
    <xf numFmtId="38" fontId="0" fillId="0" borderId="27" xfId="4" applyFont="1" applyBorder="1" applyAlignment="1">
      <alignment vertical="center"/>
    </xf>
    <xf numFmtId="38" fontId="0" fillId="0" borderId="22" xfId="4" applyFont="1" applyBorder="1" applyAlignment="1">
      <alignment vertical="center"/>
    </xf>
    <xf numFmtId="181" fontId="5" fillId="0" borderId="57" xfId="1" applyNumberFormat="1" applyFont="1" applyBorder="1" applyAlignment="1">
      <alignment vertical="center"/>
    </xf>
    <xf numFmtId="181" fontId="5" fillId="0" borderId="26" xfId="1" applyNumberFormat="1" applyFont="1" applyBorder="1" applyAlignment="1">
      <alignment vertical="center"/>
    </xf>
    <xf numFmtId="181" fontId="5" fillId="0" borderId="23" xfId="1" applyNumberFormat="1" applyFont="1" applyBorder="1" applyAlignment="1">
      <alignment vertical="center"/>
    </xf>
    <xf numFmtId="181" fontId="5" fillId="0" borderId="25" xfId="1" applyNumberFormat="1" applyFont="1" applyBorder="1" applyAlignment="1">
      <alignment vertical="center"/>
    </xf>
    <xf numFmtId="0" fontId="14" fillId="0" borderId="29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76" xfId="0" applyFont="1" applyBorder="1" applyAlignment="1">
      <alignment horizontal="center" vertical="center"/>
    </xf>
    <xf numFmtId="0" fontId="14" fillId="0" borderId="175" xfId="0" applyFont="1" applyBorder="1" applyAlignment="1">
      <alignment horizontal="center" vertical="center"/>
    </xf>
    <xf numFmtId="0" fontId="1" fillId="0" borderId="29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187" fontId="5" fillId="2" borderId="25" xfId="1" applyNumberFormat="1" applyFont="1" applyFill="1" applyBorder="1" applyAlignment="1">
      <alignment horizontal="right" vertical="center"/>
    </xf>
    <xf numFmtId="186" fontId="5" fillId="0" borderId="127" xfId="1" applyNumberFormat="1" applyFont="1" applyBorder="1" applyAlignment="1">
      <alignment horizontal="right" vertical="center"/>
    </xf>
    <xf numFmtId="181" fontId="5" fillId="0" borderId="14" xfId="1" applyNumberFormat="1" applyFont="1" applyBorder="1" applyAlignment="1">
      <alignment horizontal="right" vertical="center"/>
    </xf>
    <xf numFmtId="181" fontId="5" fillId="0" borderId="30" xfId="1" applyNumberFormat="1" applyFont="1" applyBorder="1" applyAlignment="1">
      <alignment horizontal="right" vertical="center"/>
    </xf>
    <xf numFmtId="181" fontId="5" fillId="0" borderId="29" xfId="1" applyNumberFormat="1" applyFont="1" applyBorder="1" applyAlignment="1">
      <alignment horizontal="right" vertical="center"/>
    </xf>
    <xf numFmtId="181" fontId="5" fillId="0" borderId="16" xfId="1" applyNumberFormat="1" applyFont="1" applyBorder="1" applyAlignment="1">
      <alignment horizontal="right" vertical="center"/>
    </xf>
    <xf numFmtId="0" fontId="0" fillId="0" borderId="21" xfId="0" applyBorder="1" applyAlignment="1">
      <alignment horizontal="distributed" vertical="center"/>
    </xf>
    <xf numFmtId="176" fontId="5" fillId="0" borderId="86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83" xfId="1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vertical="center"/>
    </xf>
    <xf numFmtId="176" fontId="5" fillId="0" borderId="22" xfId="1" applyNumberFormat="1" applyFont="1" applyFill="1" applyBorder="1" applyAlignment="1">
      <alignment vertical="center"/>
    </xf>
    <xf numFmtId="176" fontId="5" fillId="0" borderId="25" xfId="1" applyNumberFormat="1" applyFont="1" applyFill="1" applyBorder="1" applyAlignment="1">
      <alignment vertical="center"/>
    </xf>
    <xf numFmtId="193" fontId="1" fillId="0" borderId="83" xfId="1" applyNumberFormat="1" applyFont="1" applyBorder="1" applyAlignment="1">
      <alignment horizontal="right" vertical="center"/>
    </xf>
    <xf numFmtId="193" fontId="1" fillId="0" borderId="27" xfId="1" applyNumberFormat="1" applyFont="1" applyBorder="1" applyAlignment="1">
      <alignment horizontal="right" vertical="center"/>
    </xf>
    <xf numFmtId="193" fontId="1" fillId="0" borderId="22" xfId="1" applyNumberFormat="1" applyFont="1" applyBorder="1" applyAlignment="1">
      <alignment horizontal="right" vertical="center"/>
    </xf>
    <xf numFmtId="193" fontId="0" fillId="0" borderId="25" xfId="0" applyNumberFormat="1" applyBorder="1" applyAlignment="1">
      <alignment horizontal="right" vertical="center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41" fontId="5" fillId="0" borderId="10" xfId="1" applyNumberFormat="1" applyFont="1" applyFill="1" applyBorder="1" applyAlignment="1" applyProtection="1">
      <alignment vertical="center"/>
      <protection locked="0"/>
    </xf>
    <xf numFmtId="41" fontId="5" fillId="0" borderId="11" xfId="1" applyNumberFormat="1" applyFont="1" applyFill="1" applyBorder="1" applyAlignment="1" applyProtection="1">
      <alignment vertical="center"/>
      <protection locked="0"/>
    </xf>
    <xf numFmtId="41" fontId="5" fillId="0" borderId="12" xfId="1" applyNumberFormat="1" applyFont="1" applyFill="1" applyBorder="1" applyAlignment="1">
      <alignment vertical="center"/>
    </xf>
    <xf numFmtId="38" fontId="5" fillId="0" borderId="43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 applyProtection="1">
      <alignment vertical="center"/>
      <protection locked="0"/>
    </xf>
    <xf numFmtId="41" fontId="5" fillId="0" borderId="15" xfId="1" applyNumberFormat="1" applyFont="1" applyFill="1" applyBorder="1" applyAlignment="1" applyProtection="1">
      <alignment vertical="center"/>
      <protection locked="0"/>
    </xf>
    <xf numFmtId="41" fontId="5" fillId="0" borderId="16" xfId="1" applyNumberFormat="1" applyFont="1" applyFill="1" applyBorder="1" applyAlignment="1">
      <alignment vertical="center"/>
    </xf>
    <xf numFmtId="38" fontId="5" fillId="0" borderId="42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41" fontId="5" fillId="0" borderId="18" xfId="1" applyNumberFormat="1" applyFont="1" applyFill="1" applyBorder="1" applyAlignment="1" applyProtection="1">
      <alignment vertical="center"/>
      <protection locked="0"/>
    </xf>
    <xf numFmtId="41" fontId="5" fillId="0" borderId="19" xfId="1" applyNumberFormat="1" applyFont="1" applyFill="1" applyBorder="1" applyAlignment="1" applyProtection="1">
      <alignment vertical="center"/>
      <protection locked="0"/>
    </xf>
    <xf numFmtId="38" fontId="5" fillId="0" borderId="41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176" fontId="5" fillId="0" borderId="46" xfId="1" applyNumberFormat="1" applyFont="1" applyFill="1" applyBorder="1" applyAlignment="1">
      <alignment vertical="center"/>
    </xf>
    <xf numFmtId="176" fontId="5" fillId="0" borderId="44" xfId="1" applyNumberFormat="1" applyFont="1" applyFill="1" applyBorder="1" applyAlignment="1">
      <alignment vertical="center"/>
    </xf>
    <xf numFmtId="38" fontId="5" fillId="0" borderId="47" xfId="1" applyFont="1" applyFill="1" applyBorder="1" applyAlignment="1">
      <alignment horizontal="center" vertical="center"/>
    </xf>
    <xf numFmtId="176" fontId="5" fillId="0" borderId="45" xfId="1" applyNumberFormat="1" applyFont="1" applyFill="1" applyBorder="1" applyAlignment="1">
      <alignment vertical="center"/>
    </xf>
    <xf numFmtId="41" fontId="5" fillId="0" borderId="20" xfId="1" applyNumberFormat="1" applyFont="1" applyFill="1" applyBorder="1" applyAlignment="1">
      <alignment vertical="center"/>
    </xf>
    <xf numFmtId="176" fontId="5" fillId="0" borderId="60" xfId="1" applyNumberFormat="1" applyFont="1" applyFill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vertical="center"/>
    </xf>
    <xf numFmtId="41" fontId="5" fillId="0" borderId="59" xfId="1" applyNumberFormat="1" applyFont="1" applyFill="1" applyBorder="1" applyAlignment="1" applyProtection="1">
      <alignment vertical="center"/>
      <protection locked="0"/>
    </xf>
    <xf numFmtId="0" fontId="5" fillId="0" borderId="11" xfId="0" applyFont="1" applyBorder="1" applyAlignment="1">
      <alignment vertical="center"/>
    </xf>
    <xf numFmtId="183" fontId="5" fillId="0" borderId="14" xfId="0" applyNumberFormat="1" applyFont="1" applyBorder="1" applyAlignment="1">
      <alignment vertical="center"/>
    </xf>
    <xf numFmtId="183" fontId="5" fillId="0" borderId="16" xfId="0" applyNumberFormat="1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82" fontId="5" fillId="0" borderId="14" xfId="1" applyNumberFormat="1" applyFont="1" applyFill="1" applyBorder="1" applyAlignment="1" applyProtection="1">
      <alignment vertical="center"/>
      <protection locked="0"/>
    </xf>
    <xf numFmtId="182" fontId="5" fillId="0" borderId="29" xfId="1" applyNumberFormat="1" applyFont="1" applyFill="1" applyBorder="1" applyAlignment="1" applyProtection="1">
      <alignment vertical="center"/>
      <protection locked="0"/>
    </xf>
    <xf numFmtId="38" fontId="7" fillId="0" borderId="58" xfId="1" applyFont="1" applyFill="1" applyBorder="1" applyAlignment="1">
      <alignment horizontal="center" vertical="center"/>
    </xf>
    <xf numFmtId="182" fontId="5" fillId="0" borderId="57" xfId="1" applyNumberFormat="1" applyFont="1" applyFill="1" applyBorder="1" applyAlignment="1" applyProtection="1">
      <alignment vertical="center"/>
      <protection locked="0"/>
    </xf>
    <xf numFmtId="38" fontId="5" fillId="0" borderId="40" xfId="1" applyFont="1" applyFill="1" applyBorder="1" applyAlignment="1">
      <alignment horizontal="center" vertical="center"/>
    </xf>
    <xf numFmtId="176" fontId="5" fillId="0" borderId="56" xfId="1" applyNumberFormat="1" applyFont="1" applyFill="1" applyBorder="1" applyAlignment="1">
      <alignment vertical="center"/>
    </xf>
    <xf numFmtId="176" fontId="5" fillId="0" borderId="37" xfId="1" applyNumberFormat="1" applyFont="1" applyFill="1" applyBorder="1" applyAlignment="1">
      <alignment vertical="center"/>
    </xf>
    <xf numFmtId="176" fontId="5" fillId="0" borderId="55" xfId="1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6" fontId="5" fillId="0" borderId="38" xfId="1" applyNumberFormat="1" applyFont="1" applyFill="1" applyBorder="1" applyAlignment="1">
      <alignment vertical="center"/>
    </xf>
    <xf numFmtId="176" fontId="5" fillId="0" borderId="36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center" vertical="center"/>
    </xf>
    <xf numFmtId="41" fontId="1" fillId="0" borderId="144" xfId="1" applyNumberFormat="1" applyFont="1" applyFill="1" applyBorder="1"/>
    <xf numFmtId="41" fontId="1" fillId="0" borderId="173" xfId="1" applyNumberFormat="1" applyFont="1" applyFill="1" applyBorder="1"/>
    <xf numFmtId="41" fontId="1" fillId="0" borderId="152" xfId="1" applyNumberFormat="1" applyFont="1" applyFill="1" applyBorder="1"/>
    <xf numFmtId="41" fontId="1" fillId="0" borderId="167" xfId="1" applyNumberFormat="1" applyFont="1" applyFill="1" applyBorder="1" applyAlignment="1">
      <alignment horizontal="right"/>
    </xf>
    <xf numFmtId="41" fontId="1" fillId="0" borderId="166" xfId="1" applyNumberFormat="1" applyFont="1" applyFill="1" applyBorder="1" applyAlignment="1">
      <alignment horizontal="right"/>
    </xf>
    <xf numFmtId="41" fontId="1" fillId="0" borderId="165" xfId="1" applyNumberFormat="1" applyFont="1" applyFill="1" applyBorder="1" applyAlignment="1">
      <alignment horizontal="right"/>
    </xf>
    <xf numFmtId="41" fontId="1" fillId="0" borderId="84" xfId="1" applyNumberFormat="1" applyFont="1" applyFill="1" applyBorder="1" applyAlignment="1">
      <alignment horizontal="right"/>
    </xf>
    <xf numFmtId="41" fontId="1" fillId="0" borderId="162" xfId="1" applyNumberFormat="1" applyFont="1" applyFill="1" applyBorder="1" applyAlignment="1">
      <alignment horizontal="right"/>
    </xf>
    <xf numFmtId="41" fontId="1" fillId="0" borderId="85" xfId="1" applyNumberFormat="1" applyFont="1" applyFill="1" applyBorder="1" applyAlignment="1">
      <alignment horizontal="right"/>
    </xf>
    <xf numFmtId="41" fontId="0" fillId="0" borderId="85" xfId="1" applyNumberFormat="1" applyFont="1" applyFill="1" applyBorder="1" applyAlignment="1">
      <alignment horizontal="right"/>
    </xf>
    <xf numFmtId="41" fontId="1" fillId="0" borderId="83" xfId="1" applyNumberFormat="1" applyFont="1" applyFill="1" applyBorder="1" applyAlignment="1">
      <alignment horizontal="right"/>
    </xf>
    <xf numFmtId="41" fontId="1" fillId="0" borderId="161" xfId="1" applyNumberFormat="1" applyFont="1" applyFill="1" applyBorder="1" applyAlignment="1">
      <alignment horizontal="right"/>
    </xf>
    <xf numFmtId="41" fontId="1" fillId="0" borderId="71" xfId="1" applyNumberFormat="1" applyFont="1" applyFill="1" applyBorder="1" applyAlignment="1">
      <alignment horizontal="right"/>
    </xf>
    <xf numFmtId="41" fontId="1" fillId="0" borderId="171" xfId="1" applyNumberFormat="1" applyFont="1" applyFill="1" applyBorder="1" applyAlignment="1">
      <alignment horizontal="right"/>
    </xf>
    <xf numFmtId="41" fontId="1" fillId="0" borderId="170" xfId="1" applyNumberFormat="1" applyFont="1" applyFill="1" applyBorder="1" applyAlignment="1">
      <alignment horizontal="right"/>
    </xf>
    <xf numFmtId="41" fontId="1" fillId="0" borderId="169" xfId="1" applyNumberFormat="1" applyFont="1" applyFill="1" applyBorder="1" applyAlignment="1">
      <alignment horizontal="right"/>
    </xf>
    <xf numFmtId="41" fontId="1" fillId="0" borderId="16" xfId="1" applyNumberFormat="1" applyFont="1" applyFill="1" applyBorder="1" applyAlignment="1">
      <alignment horizontal="right"/>
    </xf>
    <xf numFmtId="41" fontId="0" fillId="0" borderId="16" xfId="1" applyNumberFormat="1" applyFont="1" applyFill="1" applyBorder="1" applyAlignment="1">
      <alignment horizontal="right"/>
    </xf>
    <xf numFmtId="41" fontId="0" fillId="0" borderId="84" xfId="1" applyNumberFormat="1" applyFont="1" applyFill="1" applyBorder="1" applyAlignment="1">
      <alignment horizontal="right"/>
    </xf>
    <xf numFmtId="41" fontId="0" fillId="0" borderId="162" xfId="1" applyNumberFormat="1" applyFont="1" applyFill="1" applyBorder="1" applyAlignment="1">
      <alignment horizontal="right"/>
    </xf>
    <xf numFmtId="41" fontId="0" fillId="0" borderId="84" xfId="1" applyNumberFormat="1" applyFont="1" applyFill="1" applyBorder="1"/>
    <xf numFmtId="41" fontId="1" fillId="0" borderId="162" xfId="1" applyNumberFormat="1" applyFont="1" applyFill="1" applyBorder="1"/>
    <xf numFmtId="41" fontId="1" fillId="0" borderId="16" xfId="1" applyNumberFormat="1" applyFont="1" applyFill="1" applyBorder="1"/>
    <xf numFmtId="41" fontId="1" fillId="0" borderId="84" xfId="1" applyNumberFormat="1" applyFont="1" applyFill="1" applyBorder="1"/>
    <xf numFmtId="41" fontId="1" fillId="0" borderId="83" xfId="1" applyNumberFormat="1" applyFont="1" applyFill="1" applyBorder="1"/>
    <xf numFmtId="41" fontId="1" fillId="0" borderId="161" xfId="1" applyNumberFormat="1" applyFont="1" applyFill="1" applyBorder="1"/>
    <xf numFmtId="41" fontId="1" fillId="0" borderId="25" xfId="1" applyNumberFormat="1" applyFont="1" applyFill="1" applyBorder="1"/>
    <xf numFmtId="41" fontId="1" fillId="0" borderId="196" xfId="0" applyNumberFormat="1" applyFont="1" applyBorder="1"/>
    <xf numFmtId="41" fontId="1" fillId="0" borderId="195" xfId="0" applyNumberFormat="1" applyFont="1" applyBorder="1"/>
    <xf numFmtId="41" fontId="1" fillId="0" borderId="194" xfId="0" applyNumberFormat="1" applyFont="1" applyBorder="1"/>
    <xf numFmtId="196" fontId="1" fillId="0" borderId="105" xfId="0" applyNumberFormat="1" applyFont="1" applyBorder="1"/>
    <xf numFmtId="196" fontId="1" fillId="0" borderId="193" xfId="0" applyNumberFormat="1" applyFont="1" applyBorder="1"/>
    <xf numFmtId="41" fontId="1" fillId="0" borderId="192" xfId="0" applyNumberFormat="1" applyFont="1" applyBorder="1"/>
    <xf numFmtId="41" fontId="1" fillId="0" borderId="191" xfId="0" applyNumberFormat="1" applyFont="1" applyBorder="1"/>
    <xf numFmtId="41" fontId="1" fillId="0" borderId="190" xfId="0" applyNumberFormat="1" applyFont="1" applyBorder="1"/>
    <xf numFmtId="196" fontId="1" fillId="0" borderId="29" xfId="0" applyNumberFormat="1" applyFont="1" applyBorder="1"/>
    <xf numFmtId="196" fontId="1" fillId="0" borderId="188" xfId="0" applyNumberFormat="1" applyFont="1" applyBorder="1"/>
    <xf numFmtId="41" fontId="1" fillId="0" borderId="189" xfId="0" applyNumberFormat="1" applyFont="1" applyBorder="1"/>
    <xf numFmtId="41" fontId="1" fillId="0" borderId="188" xfId="0" applyNumberFormat="1" applyFont="1" applyBorder="1"/>
    <xf numFmtId="41" fontId="1" fillId="0" borderId="187" xfId="0" applyNumberFormat="1" applyFont="1" applyBorder="1"/>
    <xf numFmtId="196" fontId="1" fillId="0" borderId="29" xfId="0" applyNumberFormat="1" applyFont="1" applyBorder="1" applyAlignment="1">
      <alignment horizontal="right"/>
    </xf>
    <xf numFmtId="196" fontId="0" fillId="0" borderId="29" xfId="0" applyNumberFormat="1" applyBorder="1" applyAlignment="1">
      <alignment horizontal="right" vertical="center"/>
    </xf>
    <xf numFmtId="196" fontId="1" fillId="0" borderId="188" xfId="0" applyNumberFormat="1" applyFont="1" applyBorder="1" applyAlignment="1">
      <alignment horizontal="right"/>
    </xf>
    <xf numFmtId="196" fontId="0" fillId="0" borderId="29" xfId="0" applyNumberFormat="1" applyBorder="1" applyAlignment="1">
      <alignment horizontal="right"/>
    </xf>
    <xf numFmtId="196" fontId="1" fillId="0" borderId="23" xfId="0" applyNumberFormat="1" applyFont="1" applyBorder="1" applyAlignment="1">
      <alignment horizontal="right"/>
    </xf>
    <xf numFmtId="196" fontId="1" fillId="0" borderId="185" xfId="0" applyNumberFormat="1" applyFont="1" applyBorder="1" applyAlignment="1">
      <alignment horizontal="right"/>
    </xf>
    <xf numFmtId="196" fontId="0" fillId="0" borderId="23" xfId="0" applyNumberFormat="1" applyBorder="1" applyAlignment="1">
      <alignment horizontal="right"/>
    </xf>
    <xf numFmtId="41" fontId="1" fillId="0" borderId="186" xfId="0" applyNumberFormat="1" applyFont="1" applyBorder="1"/>
    <xf numFmtId="41" fontId="1" fillId="0" borderId="185" xfId="0" applyNumberFormat="1" applyFont="1" applyBorder="1"/>
    <xf numFmtId="41" fontId="1" fillId="0" borderId="184" xfId="0" applyNumberFormat="1" applyFont="1" applyBorder="1"/>
    <xf numFmtId="0" fontId="5" fillId="0" borderId="0" xfId="0" applyFont="1" applyAlignment="1">
      <alignment horizontal="left" vertical="center" indent="6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0" fontId="5" fillId="0" borderId="18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85" fontId="5" fillId="0" borderId="10" xfId="0" applyNumberFormat="1" applyFont="1" applyBorder="1" applyAlignment="1">
      <alignment horizontal="center" vertical="center" textRotation="255" wrapText="1"/>
    </xf>
    <xf numFmtId="185" fontId="5" fillId="0" borderId="18" xfId="0" applyNumberFormat="1" applyFont="1" applyBorder="1" applyAlignment="1">
      <alignment horizontal="center" vertical="center" textRotation="255" wrapText="1"/>
    </xf>
    <xf numFmtId="185" fontId="5" fillId="0" borderId="10" xfId="0" applyNumberFormat="1" applyFont="1" applyBorder="1" applyAlignment="1">
      <alignment horizontal="center" vertical="center" wrapText="1"/>
    </xf>
    <xf numFmtId="185" fontId="5" fillId="0" borderId="72" xfId="0" applyNumberFormat="1" applyFont="1" applyBorder="1" applyAlignment="1">
      <alignment horizontal="center" vertical="center" wrapText="1"/>
    </xf>
    <xf numFmtId="185" fontId="5" fillId="0" borderId="27" xfId="0" applyNumberFormat="1" applyFont="1" applyBorder="1" applyAlignment="1">
      <alignment horizontal="center" vertical="center" wrapText="1"/>
    </xf>
    <xf numFmtId="185" fontId="5" fillId="0" borderId="71" xfId="0" applyNumberFormat="1" applyFont="1" applyBorder="1" applyAlignment="1">
      <alignment horizontal="center" vertical="center" wrapText="1"/>
    </xf>
    <xf numFmtId="185" fontId="5" fillId="0" borderId="51" xfId="0" applyNumberFormat="1" applyFont="1" applyBorder="1" applyAlignment="1">
      <alignment horizontal="center" vertical="center"/>
    </xf>
    <xf numFmtId="185" fontId="5" fillId="0" borderId="82" xfId="0" applyNumberFormat="1" applyFont="1" applyBorder="1" applyAlignment="1">
      <alignment horizontal="center" vertical="center"/>
    </xf>
    <xf numFmtId="185" fontId="5" fillId="0" borderId="81" xfId="0" applyNumberFormat="1" applyFont="1" applyBorder="1" applyAlignment="1">
      <alignment horizontal="center" vertical="center" wrapText="1"/>
    </xf>
    <xf numFmtId="185" fontId="5" fillId="0" borderId="80" xfId="0" applyNumberFormat="1" applyFont="1" applyBorder="1" applyAlignment="1">
      <alignment horizontal="center" vertical="center" wrapText="1"/>
    </xf>
    <xf numFmtId="185" fontId="5" fillId="0" borderId="66" xfId="0" applyNumberFormat="1" applyFont="1" applyBorder="1" applyAlignment="1">
      <alignment horizontal="center" vertical="center" textRotation="255"/>
    </xf>
    <xf numFmtId="185" fontId="5" fillId="0" borderId="14" xfId="0" applyNumberFormat="1" applyFont="1" applyBorder="1" applyAlignment="1">
      <alignment horizontal="center" vertical="center" textRotation="255"/>
    </xf>
    <xf numFmtId="185" fontId="5" fillId="0" borderId="63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5" fillId="0" borderId="118" xfId="1" applyFont="1" applyBorder="1" applyAlignment="1">
      <alignment horizontal="distributed" vertical="center" wrapText="1"/>
    </xf>
    <xf numFmtId="0" fontId="0" fillId="0" borderId="88" xfId="0" applyBorder="1" applyAlignment="1">
      <alignment horizontal="distributed" vertical="center"/>
    </xf>
    <xf numFmtId="38" fontId="5" fillId="0" borderId="64" xfId="1" applyFont="1" applyBorder="1" applyAlignment="1">
      <alignment horizontal="distributed" vertical="center" wrapText="1"/>
    </xf>
    <xf numFmtId="0" fontId="0" fillId="0" borderId="91" xfId="0" applyBorder="1" applyAlignment="1">
      <alignment horizontal="distributed" vertical="center" wrapText="1"/>
    </xf>
    <xf numFmtId="38" fontId="5" fillId="0" borderId="115" xfId="1" applyFont="1" applyBorder="1" applyAlignment="1">
      <alignment horizontal="distributed" vertical="center" wrapText="1"/>
    </xf>
    <xf numFmtId="0" fontId="0" fillId="0" borderId="114" xfId="0" applyBorder="1" applyAlignment="1">
      <alignment horizontal="distributed" vertical="center" wrapText="1"/>
    </xf>
    <xf numFmtId="38" fontId="5" fillId="0" borderId="51" xfId="1" applyFont="1" applyBorder="1" applyAlignment="1">
      <alignment horizontal="center" vertical="center" wrapText="1"/>
    </xf>
    <xf numFmtId="38" fontId="5" fillId="0" borderId="70" xfId="1" applyFont="1" applyBorder="1" applyAlignment="1">
      <alignment horizontal="center" vertical="center" wrapText="1"/>
    </xf>
    <xf numFmtId="38" fontId="5" fillId="0" borderId="82" xfId="1" applyFont="1" applyBorder="1" applyAlignment="1">
      <alignment horizontal="center" vertical="center" wrapText="1"/>
    </xf>
    <xf numFmtId="38" fontId="5" fillId="0" borderId="117" xfId="1" applyFont="1" applyBorder="1" applyAlignment="1">
      <alignment horizontal="center" vertical="center" textRotation="255" wrapText="1"/>
    </xf>
    <xf numFmtId="38" fontId="5" fillId="0" borderId="69" xfId="1" applyFont="1" applyBorder="1" applyAlignment="1">
      <alignment horizontal="center" vertical="center" textRotation="255" wrapText="1"/>
    </xf>
    <xf numFmtId="38" fontId="5" fillId="0" borderId="74" xfId="1" applyFont="1" applyBorder="1" applyAlignment="1">
      <alignment horizontal="center" vertical="center" textRotation="255" wrapText="1"/>
    </xf>
    <xf numFmtId="38" fontId="5" fillId="0" borderId="117" xfId="1" applyFont="1" applyBorder="1" applyAlignment="1">
      <alignment horizontal="center" vertical="center" textRotation="255"/>
    </xf>
    <xf numFmtId="38" fontId="5" fillId="0" borderId="69" xfId="1" applyFont="1" applyBorder="1" applyAlignment="1">
      <alignment horizontal="center" vertical="center" textRotation="255"/>
    </xf>
    <xf numFmtId="38" fontId="5" fillId="0" borderId="74" xfId="1" applyFont="1" applyBorder="1" applyAlignment="1">
      <alignment horizontal="center" vertical="center" textRotation="255"/>
    </xf>
    <xf numFmtId="38" fontId="7" fillId="0" borderId="117" xfId="1" applyFont="1" applyBorder="1" applyAlignment="1">
      <alignment horizontal="distributed" vertical="center" textRotation="255" wrapText="1"/>
    </xf>
    <xf numFmtId="38" fontId="7" fillId="0" borderId="116" xfId="1" applyFont="1" applyBorder="1" applyAlignment="1">
      <alignment horizontal="distributed" vertical="center" textRotation="255" wrapText="1"/>
    </xf>
    <xf numFmtId="38" fontId="5" fillId="0" borderId="124" xfId="1" applyFont="1" applyBorder="1" applyAlignment="1">
      <alignment horizontal="distributed" vertical="center" wrapText="1"/>
    </xf>
    <xf numFmtId="38" fontId="5" fillId="0" borderId="123" xfId="1" applyFont="1" applyBorder="1" applyAlignment="1">
      <alignment horizontal="distributed" vertical="center" wrapText="1"/>
    </xf>
    <xf numFmtId="38" fontId="5" fillId="0" borderId="119" xfId="1" applyFont="1" applyBorder="1" applyAlignment="1">
      <alignment horizontal="distributed" vertical="center" wrapText="1"/>
    </xf>
    <xf numFmtId="38" fontId="5" fillId="0" borderId="121" xfId="1" applyFont="1" applyBorder="1" applyAlignment="1">
      <alignment horizontal="distributed" vertical="center" wrapText="1"/>
    </xf>
    <xf numFmtId="0" fontId="0" fillId="0" borderId="120" xfId="0" applyBorder="1" applyAlignment="1">
      <alignment horizontal="distributed" vertical="center" wrapText="1"/>
    </xf>
    <xf numFmtId="0" fontId="0" fillId="0" borderId="91" xfId="0" applyBorder="1" applyAlignment="1">
      <alignment horizontal="distributed" vertical="center"/>
    </xf>
    <xf numFmtId="0" fontId="5" fillId="0" borderId="129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6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0" fontId="0" fillId="0" borderId="147" xfId="0" applyBorder="1" applyAlignment="1">
      <alignment vertical="center"/>
    </xf>
    <xf numFmtId="0" fontId="0" fillId="0" borderId="146" xfId="0" applyBorder="1" applyAlignment="1">
      <alignment vertical="center"/>
    </xf>
    <xf numFmtId="0" fontId="5" fillId="0" borderId="112" xfId="0" applyFont="1" applyBorder="1" applyAlignment="1">
      <alignment horizontal="center" vertical="center"/>
    </xf>
    <xf numFmtId="0" fontId="0" fillId="0" borderId="109" xfId="0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distributed" vertical="center"/>
    </xf>
    <xf numFmtId="0" fontId="0" fillId="0" borderId="104" xfId="0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13" fillId="0" borderId="0" xfId="0" applyFont="1" applyAlignment="1">
      <alignment vertical="center"/>
    </xf>
    <xf numFmtId="0" fontId="14" fillId="0" borderId="29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83" xfId="0" applyFont="1" applyBorder="1" applyAlignment="1">
      <alignment horizontal="center" vertical="center"/>
    </xf>
    <xf numFmtId="0" fontId="14" fillId="0" borderId="182" xfId="0" applyFont="1" applyBorder="1" applyAlignment="1">
      <alignment horizontal="center" vertical="center"/>
    </xf>
    <xf numFmtId="0" fontId="14" fillId="0" borderId="181" xfId="0" applyFont="1" applyBorder="1" applyAlignment="1">
      <alignment horizontal="center" vertical="center"/>
    </xf>
    <xf numFmtId="0" fontId="14" fillId="0" borderId="180" xfId="0" applyFont="1" applyBorder="1" applyAlignment="1">
      <alignment horizontal="center" vertical="center"/>
    </xf>
    <xf numFmtId="0" fontId="14" fillId="0" borderId="179" xfId="0" applyFont="1" applyBorder="1" applyAlignment="1">
      <alignment horizontal="center" vertical="center"/>
    </xf>
    <xf numFmtId="0" fontId="14" fillId="0" borderId="178" xfId="0" applyFont="1" applyBorder="1" applyAlignment="1">
      <alignment horizontal="center" vertical="center"/>
    </xf>
    <xf numFmtId="0" fontId="14" fillId="0" borderId="177" xfId="0" applyFont="1" applyBorder="1" applyAlignment="1">
      <alignment horizontal="center" vertical="center"/>
    </xf>
    <xf numFmtId="0" fontId="14" fillId="0" borderId="176" xfId="0" applyFont="1" applyBorder="1" applyAlignment="1">
      <alignment horizontal="center" vertical="center"/>
    </xf>
    <xf numFmtId="0" fontId="14" fillId="0" borderId="175" xfId="0" applyFont="1" applyBorder="1" applyAlignment="1">
      <alignment horizontal="center" vertical="center"/>
    </xf>
    <xf numFmtId="0" fontId="14" fillId="0" borderId="168" xfId="0" applyFont="1" applyBorder="1" applyAlignment="1">
      <alignment horizontal="distributed" vertical="center"/>
    </xf>
    <xf numFmtId="0" fontId="14" fillId="0" borderId="145" xfId="0" applyFont="1" applyBorder="1" applyAlignment="1">
      <alignment horizontal="distributed" vertical="center"/>
    </xf>
    <xf numFmtId="0" fontId="14" fillId="0" borderId="105" xfId="0" applyFont="1" applyBorder="1" applyAlignment="1">
      <alignment horizontal="distributed" vertical="center"/>
    </xf>
    <xf numFmtId="0" fontId="14" fillId="0" borderId="104" xfId="0" applyFont="1" applyBorder="1" applyAlignment="1">
      <alignment horizontal="distributed" vertical="center"/>
    </xf>
    <xf numFmtId="0" fontId="1" fillId="0" borderId="29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5" fillId="0" borderId="110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71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85" xfId="0" applyFont="1" applyBorder="1" applyAlignment="1">
      <alignment horizontal="distributed" vertical="center"/>
    </xf>
    <xf numFmtId="0" fontId="5" fillId="0" borderId="15" xfId="0" applyFont="1" applyBorder="1" applyAlignment="1">
      <alignment vertical="center" textRotation="255"/>
    </xf>
    <xf numFmtId="0" fontId="5" fillId="0" borderId="15" xfId="0" applyFont="1" applyBorder="1" applyAlignment="1">
      <alignment horizontal="distributed" vertical="center" wrapText="1"/>
    </xf>
    <xf numFmtId="0" fontId="5" fillId="0" borderId="85" xfId="0" applyFont="1" applyBorder="1" applyAlignment="1">
      <alignment horizontal="distributed" vertical="center" wrapText="1"/>
    </xf>
    <xf numFmtId="0" fontId="5" fillId="0" borderId="105" xfId="0" applyFont="1" applyBorder="1" applyAlignment="1">
      <alignment horizontal="distributed" vertical="distributed"/>
    </xf>
    <xf numFmtId="0" fontId="5" fillId="0" borderId="104" xfId="0" applyFont="1" applyBorder="1" applyAlignment="1">
      <alignment horizontal="distributed" vertical="distributed"/>
    </xf>
    <xf numFmtId="0" fontId="5" fillId="0" borderId="96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0" fontId="5" fillId="0" borderId="147" xfId="0" applyFont="1" applyBorder="1" applyAlignment="1">
      <alignment horizontal="center" vertical="center"/>
    </xf>
    <xf numFmtId="0" fontId="5" fillId="0" borderId="12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6" fillId="0" borderId="21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1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</cellXfs>
  <cellStyles count="5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標準" xfId="0" builtinId="0"/>
    <cellStyle name="標準_JB1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32302</xdr:colOff>
          <xdr:row>23</xdr:row>
          <xdr:rowOff>40999</xdr:rowOff>
        </xdr:from>
        <xdr:to>
          <xdr:col>11</xdr:col>
          <xdr:colOff>191742</xdr:colOff>
          <xdr:row>37</xdr:row>
          <xdr:rowOff>136249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0-2'!$A$1:$I$15" spid="_x0000_s15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302" y="5565499"/>
              <a:ext cx="6603310" cy="345798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38101</xdr:colOff>
          <xdr:row>16</xdr:row>
          <xdr:rowOff>228601</xdr:rowOff>
        </xdr:from>
        <xdr:to>
          <xdr:col>10</xdr:col>
          <xdr:colOff>466726</xdr:colOff>
          <xdr:row>33</xdr:row>
          <xdr:rowOff>200248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F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8-2'!$A$1:$K$15" spid="_x0000_s25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101" y="5495926"/>
              <a:ext cx="7124700" cy="401977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10</xdr:row>
          <xdr:rowOff>1</xdr:rowOff>
        </xdr:from>
        <xdr:ext cx="5953124" cy="2436148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9-2'!$A$1:$I$12" spid="_x0000_s256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" y="2540001"/>
              <a:ext cx="5953124" cy="24361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22</xdr:row>
          <xdr:rowOff>76201</xdr:rowOff>
        </xdr:from>
        <xdr:ext cx="5953124" cy="2071409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1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9-3'!$A$1:$F$10" spid="_x0000_s2563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" y="5664201"/>
              <a:ext cx="5953124" cy="207140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workbookViewId="0"/>
  </sheetViews>
  <sheetFormatPr defaultRowHeight="13.5" x14ac:dyDescent="0.15"/>
  <sheetData>
    <row r="13" spans="1:9" ht="81.75" customHeight="1" x14ac:dyDescent="0.5">
      <c r="A13" s="653" t="s">
        <v>0</v>
      </c>
      <c r="B13" s="653"/>
      <c r="C13" s="653"/>
      <c r="D13" s="653"/>
      <c r="E13" s="653"/>
      <c r="F13" s="653"/>
      <c r="G13" s="653"/>
      <c r="H13" s="653"/>
      <c r="I13" s="653"/>
    </row>
  </sheetData>
  <mergeCells count="1">
    <mergeCell ref="A13:I13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4"/>
  <sheetViews>
    <sheetView zoomScaleNormal="100" workbookViewId="0">
      <selection activeCell="N26" sqref="N26"/>
    </sheetView>
  </sheetViews>
  <sheetFormatPr defaultColWidth="10.75" defaultRowHeight="13.5" x14ac:dyDescent="0.15"/>
  <cols>
    <col min="1" max="1" width="10.5" style="52" customWidth="1"/>
    <col min="2" max="2" width="8.125" style="52" customWidth="1"/>
    <col min="3" max="4" width="6.25" style="52" customWidth="1"/>
    <col min="5" max="5" width="8.125" style="52" customWidth="1"/>
    <col min="6" max="7" width="7.625" style="52" customWidth="1"/>
    <col min="8" max="8" width="8.75" style="52" customWidth="1"/>
    <col min="9" max="9" width="7.125" style="52" customWidth="1"/>
    <col min="10" max="12" width="8.125" style="52" customWidth="1"/>
    <col min="13" max="16384" width="10.75" style="52"/>
  </cols>
  <sheetData>
    <row r="1" spans="1:12" ht="16.5" customHeight="1" x14ac:dyDescent="0.15">
      <c r="A1" s="1" t="s">
        <v>210</v>
      </c>
    </row>
    <row r="2" spans="1:12" ht="16.5" customHeight="1" thickBot="1" x14ac:dyDescent="0.2"/>
    <row r="3" spans="1:12" ht="56.25" customHeight="1" thickBot="1" x14ac:dyDescent="0.2">
      <c r="A3" s="271" t="s">
        <v>209</v>
      </c>
      <c r="B3" s="270" t="s">
        <v>140</v>
      </c>
      <c r="C3" s="269" t="s">
        <v>208</v>
      </c>
      <c r="D3" s="267" t="s">
        <v>207</v>
      </c>
      <c r="E3" s="267" t="s">
        <v>470</v>
      </c>
      <c r="F3" s="267" t="s">
        <v>205</v>
      </c>
      <c r="G3" s="268" t="s">
        <v>204</v>
      </c>
      <c r="H3" s="267" t="s">
        <v>203</v>
      </c>
      <c r="I3" s="267" t="s">
        <v>202</v>
      </c>
      <c r="J3" s="267" t="s">
        <v>471</v>
      </c>
      <c r="K3" s="266" t="s">
        <v>472</v>
      </c>
      <c r="L3" s="265" t="s">
        <v>473</v>
      </c>
    </row>
    <row r="4" spans="1:12" ht="14.25" thickTop="1" x14ac:dyDescent="0.15">
      <c r="A4" s="264"/>
      <c r="B4" s="263"/>
      <c r="C4" s="262"/>
      <c r="D4" s="261"/>
      <c r="E4" s="261"/>
      <c r="F4" s="261"/>
      <c r="G4" s="261"/>
      <c r="H4" s="260"/>
      <c r="I4" s="259"/>
      <c r="J4" s="258"/>
      <c r="K4" s="258"/>
      <c r="L4" s="257"/>
    </row>
    <row r="5" spans="1:12" ht="13.5" customHeight="1" x14ac:dyDescent="0.15">
      <c r="A5" s="256" t="s">
        <v>201</v>
      </c>
      <c r="B5" s="255">
        <v>44923</v>
      </c>
      <c r="C5" s="254">
        <v>646</v>
      </c>
      <c r="D5" s="522" t="s">
        <v>135</v>
      </c>
      <c r="E5" s="254">
        <v>3</v>
      </c>
      <c r="F5" s="254">
        <v>2485</v>
      </c>
      <c r="G5" s="254">
        <v>14688</v>
      </c>
      <c r="H5" s="226">
        <v>256</v>
      </c>
      <c r="I5" s="244">
        <v>1121</v>
      </c>
      <c r="J5" s="254">
        <v>2153</v>
      </c>
      <c r="K5" s="244">
        <v>5731</v>
      </c>
      <c r="L5" s="253">
        <v>670</v>
      </c>
    </row>
    <row r="6" spans="1:12" ht="13.5" customHeight="1" x14ac:dyDescent="0.15">
      <c r="A6" s="243" t="s">
        <v>137</v>
      </c>
      <c r="B6" s="146">
        <v>844</v>
      </c>
      <c r="C6" s="252">
        <v>3</v>
      </c>
      <c r="D6" s="157" t="s">
        <v>135</v>
      </c>
      <c r="E6" s="157" t="s">
        <v>135</v>
      </c>
      <c r="F6" s="207">
        <v>15</v>
      </c>
      <c r="G6" s="207">
        <v>298</v>
      </c>
      <c r="H6" s="221">
        <v>3</v>
      </c>
      <c r="I6" s="207">
        <v>1</v>
      </c>
      <c r="J6" s="207">
        <v>16</v>
      </c>
      <c r="K6" s="207">
        <v>161</v>
      </c>
      <c r="L6" s="242">
        <v>2</v>
      </c>
    </row>
    <row r="7" spans="1:12" ht="13.5" customHeight="1" x14ac:dyDescent="0.15">
      <c r="A7" s="249" t="s">
        <v>474</v>
      </c>
      <c r="B7" s="128">
        <v>3047</v>
      </c>
      <c r="C7" s="202">
        <v>10</v>
      </c>
      <c r="D7" s="157" t="s">
        <v>135</v>
      </c>
      <c r="E7" s="157" t="s">
        <v>135</v>
      </c>
      <c r="F7" s="201">
        <v>129</v>
      </c>
      <c r="G7" s="201">
        <v>963</v>
      </c>
      <c r="H7" s="238">
        <v>20</v>
      </c>
      <c r="I7" s="201">
        <v>72</v>
      </c>
      <c r="J7" s="201">
        <v>89</v>
      </c>
      <c r="K7" s="201">
        <v>458</v>
      </c>
      <c r="L7" s="251">
        <v>39</v>
      </c>
    </row>
    <row r="8" spans="1:12" ht="13.5" customHeight="1" x14ac:dyDescent="0.15">
      <c r="A8" s="249" t="s">
        <v>475</v>
      </c>
      <c r="B8" s="128">
        <v>4261</v>
      </c>
      <c r="C8" s="202">
        <v>14</v>
      </c>
      <c r="D8" s="157" t="s">
        <v>135</v>
      </c>
      <c r="E8" s="157" t="s">
        <v>135</v>
      </c>
      <c r="F8" s="201">
        <v>157</v>
      </c>
      <c r="G8" s="201">
        <v>1712</v>
      </c>
      <c r="H8" s="238">
        <v>46</v>
      </c>
      <c r="I8" s="201">
        <v>168</v>
      </c>
      <c r="J8" s="201">
        <v>120</v>
      </c>
      <c r="K8" s="201">
        <v>457</v>
      </c>
      <c r="L8" s="205">
        <v>84</v>
      </c>
    </row>
    <row r="9" spans="1:12" ht="13.5" customHeight="1" x14ac:dyDescent="0.15">
      <c r="A9" s="249" t="s">
        <v>476</v>
      </c>
      <c r="B9" s="128">
        <v>4328</v>
      </c>
      <c r="C9" s="202">
        <v>12</v>
      </c>
      <c r="D9" s="157" t="s">
        <v>135</v>
      </c>
      <c r="E9" s="157" t="s">
        <v>135</v>
      </c>
      <c r="F9" s="201">
        <v>183</v>
      </c>
      <c r="G9" s="201">
        <v>1715</v>
      </c>
      <c r="H9" s="238">
        <v>24</v>
      </c>
      <c r="I9" s="201">
        <v>155</v>
      </c>
      <c r="J9" s="201">
        <v>147</v>
      </c>
      <c r="K9" s="201">
        <v>470</v>
      </c>
      <c r="L9" s="205">
        <v>78</v>
      </c>
    </row>
    <row r="10" spans="1:12" ht="13.5" customHeight="1" x14ac:dyDescent="0.15">
      <c r="A10" s="250" t="s">
        <v>477</v>
      </c>
      <c r="B10" s="140">
        <v>4674</v>
      </c>
      <c r="C10" s="216">
        <v>33</v>
      </c>
      <c r="D10" s="214" t="s">
        <v>135</v>
      </c>
      <c r="E10" s="214" t="s">
        <v>135</v>
      </c>
      <c r="F10" s="215">
        <v>216</v>
      </c>
      <c r="G10" s="215">
        <v>1752</v>
      </c>
      <c r="H10" s="241">
        <v>30</v>
      </c>
      <c r="I10" s="215">
        <v>181</v>
      </c>
      <c r="J10" s="215">
        <v>219</v>
      </c>
      <c r="K10" s="215">
        <v>552</v>
      </c>
      <c r="L10" s="240">
        <v>82</v>
      </c>
    </row>
    <row r="11" spans="1:12" ht="13.5" customHeight="1" x14ac:dyDescent="0.15">
      <c r="A11" s="225" t="s">
        <v>478</v>
      </c>
      <c r="B11" s="146">
        <v>5228</v>
      </c>
      <c r="C11" s="210">
        <v>33</v>
      </c>
      <c r="D11" s="157" t="s">
        <v>135</v>
      </c>
      <c r="E11" s="157" t="s">
        <v>135</v>
      </c>
      <c r="F11" s="209">
        <v>283</v>
      </c>
      <c r="G11" s="209">
        <v>1745</v>
      </c>
      <c r="H11" s="239">
        <v>28</v>
      </c>
      <c r="I11" s="209">
        <v>164</v>
      </c>
      <c r="J11" s="209">
        <v>293</v>
      </c>
      <c r="K11" s="209">
        <v>624</v>
      </c>
      <c r="L11" s="220">
        <v>79</v>
      </c>
    </row>
    <row r="12" spans="1:12" ht="13.5" customHeight="1" x14ac:dyDescent="0.15">
      <c r="A12" s="249" t="s">
        <v>479</v>
      </c>
      <c r="B12" s="128">
        <v>6279</v>
      </c>
      <c r="C12" s="202">
        <v>57</v>
      </c>
      <c r="D12" s="157" t="s">
        <v>135</v>
      </c>
      <c r="E12" s="201">
        <v>1</v>
      </c>
      <c r="F12" s="201">
        <v>429</v>
      </c>
      <c r="G12" s="201">
        <v>2045</v>
      </c>
      <c r="H12" s="238">
        <v>41</v>
      </c>
      <c r="I12" s="201">
        <v>146</v>
      </c>
      <c r="J12" s="201">
        <v>350</v>
      </c>
      <c r="K12" s="201">
        <v>843</v>
      </c>
      <c r="L12" s="205">
        <v>108</v>
      </c>
    </row>
    <row r="13" spans="1:12" ht="13.5" customHeight="1" x14ac:dyDescent="0.15">
      <c r="A13" s="249" t="s">
        <v>480</v>
      </c>
      <c r="B13" s="128">
        <v>4974</v>
      </c>
      <c r="C13" s="202">
        <v>36</v>
      </c>
      <c r="D13" s="157" t="s">
        <v>135</v>
      </c>
      <c r="E13" s="157" t="s">
        <v>135</v>
      </c>
      <c r="F13" s="201">
        <v>345</v>
      </c>
      <c r="G13" s="201">
        <v>1675</v>
      </c>
      <c r="H13" s="238">
        <v>36</v>
      </c>
      <c r="I13" s="201">
        <v>113</v>
      </c>
      <c r="J13" s="201">
        <v>297</v>
      </c>
      <c r="K13" s="201">
        <v>656</v>
      </c>
      <c r="L13" s="205">
        <v>94</v>
      </c>
    </row>
    <row r="14" spans="1:12" ht="13.5" customHeight="1" x14ac:dyDescent="0.15">
      <c r="A14" s="249" t="s">
        <v>481</v>
      </c>
      <c r="B14" s="128">
        <v>3702</v>
      </c>
      <c r="C14" s="202">
        <v>38</v>
      </c>
      <c r="D14" s="157" t="s">
        <v>135</v>
      </c>
      <c r="E14" s="157" t="s">
        <v>135</v>
      </c>
      <c r="F14" s="201">
        <v>213</v>
      </c>
      <c r="G14" s="201">
        <v>1203</v>
      </c>
      <c r="H14" s="238">
        <v>11</v>
      </c>
      <c r="I14" s="201">
        <v>72</v>
      </c>
      <c r="J14" s="201">
        <v>194</v>
      </c>
      <c r="K14" s="201">
        <v>505</v>
      </c>
      <c r="L14" s="205">
        <v>52</v>
      </c>
    </row>
    <row r="15" spans="1:12" ht="13.5" customHeight="1" x14ac:dyDescent="0.15">
      <c r="A15" s="248" t="s">
        <v>482</v>
      </c>
      <c r="B15" s="140">
        <v>2641</v>
      </c>
      <c r="C15" s="224">
        <v>52</v>
      </c>
      <c r="D15" s="214" t="s">
        <v>135</v>
      </c>
      <c r="E15" s="214">
        <v>2</v>
      </c>
      <c r="F15" s="213">
        <v>170</v>
      </c>
      <c r="G15" s="213">
        <v>683</v>
      </c>
      <c r="H15" s="223">
        <v>10</v>
      </c>
      <c r="I15" s="213">
        <v>30</v>
      </c>
      <c r="J15" s="213">
        <v>193</v>
      </c>
      <c r="K15" s="213">
        <v>362</v>
      </c>
      <c r="L15" s="212">
        <v>28</v>
      </c>
    </row>
    <row r="16" spans="1:12" ht="13.5" customHeight="1" x14ac:dyDescent="0.15">
      <c r="A16" s="243" t="s">
        <v>483</v>
      </c>
      <c r="B16" s="146">
        <v>2047</v>
      </c>
      <c r="C16" s="222">
        <v>87</v>
      </c>
      <c r="D16" s="157" t="s">
        <v>135</v>
      </c>
      <c r="E16" s="157" t="s">
        <v>135</v>
      </c>
      <c r="F16" s="207">
        <v>136</v>
      </c>
      <c r="G16" s="207">
        <v>376</v>
      </c>
      <c r="H16" s="221">
        <v>6</v>
      </c>
      <c r="I16" s="207">
        <v>13</v>
      </c>
      <c r="J16" s="207">
        <v>138</v>
      </c>
      <c r="K16" s="207">
        <v>301</v>
      </c>
      <c r="L16" s="206">
        <v>12</v>
      </c>
    </row>
    <row r="17" spans="1:12" ht="13.5" customHeight="1" x14ac:dyDescent="0.15">
      <c r="A17" s="249" t="s">
        <v>484</v>
      </c>
      <c r="B17" s="128">
        <v>1726</v>
      </c>
      <c r="C17" s="202">
        <v>106</v>
      </c>
      <c r="D17" s="157" t="s">
        <v>135</v>
      </c>
      <c r="E17" s="157" t="s">
        <v>135</v>
      </c>
      <c r="F17" s="201">
        <v>139</v>
      </c>
      <c r="G17" s="201">
        <v>305</v>
      </c>
      <c r="H17" s="218" t="s">
        <v>135</v>
      </c>
      <c r="I17" s="218">
        <v>5</v>
      </c>
      <c r="J17" s="201">
        <v>79</v>
      </c>
      <c r="K17" s="201">
        <v>222</v>
      </c>
      <c r="L17" s="205">
        <v>8</v>
      </c>
    </row>
    <row r="18" spans="1:12" ht="13.5" customHeight="1" x14ac:dyDescent="0.15">
      <c r="A18" s="249" t="s">
        <v>485</v>
      </c>
      <c r="B18" s="128">
        <v>797</v>
      </c>
      <c r="C18" s="202">
        <v>92</v>
      </c>
      <c r="D18" s="157" t="s">
        <v>135</v>
      </c>
      <c r="E18" s="157" t="s">
        <v>135</v>
      </c>
      <c r="F18" s="201">
        <v>52</v>
      </c>
      <c r="G18" s="201">
        <v>160</v>
      </c>
      <c r="H18" s="157">
        <v>1</v>
      </c>
      <c r="I18" s="201">
        <v>1</v>
      </c>
      <c r="J18" s="201">
        <v>17</v>
      </c>
      <c r="K18" s="201">
        <v>84</v>
      </c>
      <c r="L18" s="204">
        <v>3</v>
      </c>
    </row>
    <row r="19" spans="1:12" ht="13.5" customHeight="1" x14ac:dyDescent="0.15">
      <c r="A19" s="249" t="s">
        <v>486</v>
      </c>
      <c r="B19" s="128">
        <v>267</v>
      </c>
      <c r="C19" s="202">
        <v>48</v>
      </c>
      <c r="D19" s="157" t="s">
        <v>135</v>
      </c>
      <c r="E19" s="157" t="s">
        <v>135</v>
      </c>
      <c r="F19" s="201">
        <v>13</v>
      </c>
      <c r="G19" s="201">
        <v>42</v>
      </c>
      <c r="H19" s="157" t="s">
        <v>135</v>
      </c>
      <c r="I19" s="157" t="s">
        <v>135</v>
      </c>
      <c r="J19" s="218">
        <v>1</v>
      </c>
      <c r="K19" s="201">
        <v>28</v>
      </c>
      <c r="L19" s="185">
        <v>1</v>
      </c>
    </row>
    <row r="20" spans="1:12" ht="13.5" customHeight="1" x14ac:dyDescent="0.15">
      <c r="A20" s="248" t="s">
        <v>200</v>
      </c>
      <c r="B20" s="140">
        <v>108</v>
      </c>
      <c r="C20" s="224">
        <v>25</v>
      </c>
      <c r="D20" s="214" t="s">
        <v>135</v>
      </c>
      <c r="E20" s="214" t="s">
        <v>135</v>
      </c>
      <c r="F20" s="213">
        <v>5</v>
      </c>
      <c r="G20" s="213">
        <v>14</v>
      </c>
      <c r="H20" s="214" t="s">
        <v>135</v>
      </c>
      <c r="I20" s="214" t="s">
        <v>135</v>
      </c>
      <c r="J20" s="214" t="s">
        <v>135</v>
      </c>
      <c r="K20" s="215">
        <v>8</v>
      </c>
      <c r="L20" s="237" t="s">
        <v>135</v>
      </c>
    </row>
    <row r="21" spans="1:12" ht="13.5" customHeight="1" x14ac:dyDescent="0.15">
      <c r="A21" s="236"/>
      <c r="B21" s="235"/>
      <c r="C21" s="234"/>
      <c r="D21" s="232"/>
      <c r="E21" s="232"/>
      <c r="F21" s="232"/>
      <c r="G21" s="232"/>
      <c r="H21" s="233"/>
      <c r="I21" s="232"/>
      <c r="J21" s="232"/>
      <c r="K21" s="232"/>
      <c r="L21" s="231"/>
    </row>
    <row r="22" spans="1:12" ht="13.5" customHeight="1" x14ac:dyDescent="0.15">
      <c r="A22" s="247" t="s">
        <v>10</v>
      </c>
      <c r="B22" s="246">
        <v>25958</v>
      </c>
      <c r="C22" s="245">
        <v>369</v>
      </c>
      <c r="D22" s="522" t="s">
        <v>135</v>
      </c>
      <c r="E22" s="244">
        <v>3</v>
      </c>
      <c r="F22" s="244">
        <v>1956</v>
      </c>
      <c r="G22" s="244">
        <v>11452</v>
      </c>
      <c r="H22" s="244">
        <v>208</v>
      </c>
      <c r="I22" s="244">
        <v>829</v>
      </c>
      <c r="J22" s="244">
        <v>1535</v>
      </c>
      <c r="K22" s="244">
        <v>2404</v>
      </c>
      <c r="L22" s="226">
        <v>222</v>
      </c>
    </row>
    <row r="23" spans="1:12" ht="13.5" customHeight="1" x14ac:dyDescent="0.15">
      <c r="A23" s="243" t="s">
        <v>137</v>
      </c>
      <c r="B23" s="146">
        <v>482</v>
      </c>
      <c r="C23" s="157">
        <v>2</v>
      </c>
      <c r="D23" s="181" t="s">
        <v>135</v>
      </c>
      <c r="E23" s="157" t="s">
        <v>135</v>
      </c>
      <c r="F23" s="207">
        <v>14</v>
      </c>
      <c r="G23" s="207">
        <v>245</v>
      </c>
      <c r="H23" s="221">
        <v>3</v>
      </c>
      <c r="I23" s="207" t="s">
        <v>135</v>
      </c>
      <c r="J23" s="207">
        <v>14</v>
      </c>
      <c r="K23" s="207">
        <v>53</v>
      </c>
      <c r="L23" s="242" t="s">
        <v>135</v>
      </c>
    </row>
    <row r="24" spans="1:12" ht="13.5" customHeight="1" x14ac:dyDescent="0.15">
      <c r="A24" s="130" t="s">
        <v>487</v>
      </c>
      <c r="B24" s="128">
        <v>1676</v>
      </c>
      <c r="C24" s="202">
        <v>7</v>
      </c>
      <c r="D24" s="157" t="s">
        <v>135</v>
      </c>
      <c r="E24" s="157" t="s">
        <v>135</v>
      </c>
      <c r="F24" s="201">
        <v>95</v>
      </c>
      <c r="G24" s="201">
        <v>736</v>
      </c>
      <c r="H24" s="238">
        <v>17</v>
      </c>
      <c r="I24" s="201">
        <v>50</v>
      </c>
      <c r="J24" s="201">
        <v>59</v>
      </c>
      <c r="K24" s="201">
        <v>197</v>
      </c>
      <c r="L24" s="205">
        <v>12</v>
      </c>
    </row>
    <row r="25" spans="1:12" ht="13.5" customHeight="1" x14ac:dyDescent="0.15">
      <c r="A25" s="130" t="s">
        <v>475</v>
      </c>
      <c r="B25" s="128">
        <v>2573</v>
      </c>
      <c r="C25" s="202">
        <v>12</v>
      </c>
      <c r="D25" s="157" t="s">
        <v>135</v>
      </c>
      <c r="E25" s="157" t="s">
        <v>135</v>
      </c>
      <c r="F25" s="201">
        <v>121</v>
      </c>
      <c r="G25" s="201">
        <v>1375</v>
      </c>
      <c r="H25" s="238">
        <v>41</v>
      </c>
      <c r="I25" s="201">
        <v>115</v>
      </c>
      <c r="J25" s="201">
        <v>87</v>
      </c>
      <c r="K25" s="201">
        <v>187</v>
      </c>
      <c r="L25" s="205">
        <v>27</v>
      </c>
    </row>
    <row r="26" spans="1:12" ht="13.5" customHeight="1" x14ac:dyDescent="0.15">
      <c r="A26" s="130" t="s">
        <v>476</v>
      </c>
      <c r="B26" s="128">
        <v>2668</v>
      </c>
      <c r="C26" s="202">
        <v>9</v>
      </c>
      <c r="D26" s="157" t="s">
        <v>135</v>
      </c>
      <c r="E26" s="157" t="s">
        <v>135</v>
      </c>
      <c r="F26" s="201">
        <v>147</v>
      </c>
      <c r="G26" s="201">
        <v>1374</v>
      </c>
      <c r="H26" s="238">
        <v>20</v>
      </c>
      <c r="I26" s="201">
        <v>108</v>
      </c>
      <c r="J26" s="201">
        <v>112</v>
      </c>
      <c r="K26" s="201">
        <v>202</v>
      </c>
      <c r="L26" s="205">
        <v>29</v>
      </c>
    </row>
    <row r="27" spans="1:12" ht="13.5" customHeight="1" x14ac:dyDescent="0.15">
      <c r="A27" s="154" t="s">
        <v>477</v>
      </c>
      <c r="B27" s="140">
        <v>2763</v>
      </c>
      <c r="C27" s="216">
        <v>13</v>
      </c>
      <c r="D27" s="214" t="s">
        <v>135</v>
      </c>
      <c r="E27" s="214" t="s">
        <v>135</v>
      </c>
      <c r="F27" s="215">
        <v>176</v>
      </c>
      <c r="G27" s="215">
        <v>1394</v>
      </c>
      <c r="H27" s="241">
        <v>24</v>
      </c>
      <c r="I27" s="215">
        <v>129</v>
      </c>
      <c r="J27" s="215">
        <v>138</v>
      </c>
      <c r="K27" s="215">
        <v>234</v>
      </c>
      <c r="L27" s="240">
        <v>18</v>
      </c>
    </row>
    <row r="28" spans="1:12" ht="13.5" customHeight="1" x14ac:dyDescent="0.15">
      <c r="A28" s="148" t="s">
        <v>478</v>
      </c>
      <c r="B28" s="146">
        <v>2970</v>
      </c>
      <c r="C28" s="210">
        <v>19</v>
      </c>
      <c r="D28" s="157" t="s">
        <v>135</v>
      </c>
      <c r="E28" s="157" t="s">
        <v>135</v>
      </c>
      <c r="F28" s="209">
        <v>215</v>
      </c>
      <c r="G28" s="209">
        <v>1366</v>
      </c>
      <c r="H28" s="239">
        <v>21</v>
      </c>
      <c r="I28" s="209">
        <v>138</v>
      </c>
      <c r="J28" s="209">
        <v>178</v>
      </c>
      <c r="K28" s="209">
        <v>248</v>
      </c>
      <c r="L28" s="220">
        <v>20</v>
      </c>
    </row>
    <row r="29" spans="1:12" ht="13.5" customHeight="1" x14ac:dyDescent="0.15">
      <c r="A29" s="130" t="s">
        <v>479</v>
      </c>
      <c r="B29" s="128">
        <v>3460</v>
      </c>
      <c r="C29" s="202">
        <v>30</v>
      </c>
      <c r="D29" s="157" t="s">
        <v>135</v>
      </c>
      <c r="E29" s="201">
        <v>1</v>
      </c>
      <c r="F29" s="201">
        <v>335</v>
      </c>
      <c r="G29" s="201">
        <v>1534</v>
      </c>
      <c r="H29" s="238">
        <v>31</v>
      </c>
      <c r="I29" s="201">
        <v>108</v>
      </c>
      <c r="J29" s="201">
        <v>235</v>
      </c>
      <c r="K29" s="201">
        <v>334</v>
      </c>
      <c r="L29" s="205">
        <v>40</v>
      </c>
    </row>
    <row r="30" spans="1:12" ht="13.5" customHeight="1" x14ac:dyDescent="0.15">
      <c r="A30" s="130" t="s">
        <v>480</v>
      </c>
      <c r="B30" s="128">
        <v>2777</v>
      </c>
      <c r="C30" s="202">
        <v>17</v>
      </c>
      <c r="D30" s="157" t="s">
        <v>135</v>
      </c>
      <c r="E30" s="157" t="s">
        <v>135</v>
      </c>
      <c r="F30" s="201">
        <v>265</v>
      </c>
      <c r="G30" s="201">
        <v>1312</v>
      </c>
      <c r="H30" s="238">
        <v>27</v>
      </c>
      <c r="I30" s="201">
        <v>83</v>
      </c>
      <c r="J30" s="201">
        <v>210</v>
      </c>
      <c r="K30" s="201">
        <v>254</v>
      </c>
      <c r="L30" s="205">
        <v>34</v>
      </c>
    </row>
    <row r="31" spans="1:12" ht="13.5" customHeight="1" x14ac:dyDescent="0.15">
      <c r="A31" s="130" t="s">
        <v>481</v>
      </c>
      <c r="B31" s="128">
        <v>2166</v>
      </c>
      <c r="C31" s="202">
        <v>21</v>
      </c>
      <c r="D31" s="157" t="s">
        <v>135</v>
      </c>
      <c r="E31" s="218" t="s">
        <v>135</v>
      </c>
      <c r="F31" s="201">
        <v>172</v>
      </c>
      <c r="G31" s="201">
        <v>961</v>
      </c>
      <c r="H31" s="238">
        <v>7</v>
      </c>
      <c r="I31" s="201">
        <v>63</v>
      </c>
      <c r="J31" s="201">
        <v>148</v>
      </c>
      <c r="K31" s="201">
        <v>228</v>
      </c>
      <c r="L31" s="205">
        <v>20</v>
      </c>
    </row>
    <row r="32" spans="1:12" ht="13.5" customHeight="1" x14ac:dyDescent="0.15">
      <c r="A32" s="142" t="s">
        <v>482</v>
      </c>
      <c r="B32" s="140">
        <v>1517</v>
      </c>
      <c r="C32" s="224">
        <v>26</v>
      </c>
      <c r="D32" s="214" t="s">
        <v>135</v>
      </c>
      <c r="E32" s="214">
        <v>2</v>
      </c>
      <c r="F32" s="213">
        <v>137</v>
      </c>
      <c r="G32" s="213">
        <v>530</v>
      </c>
      <c r="H32" s="223">
        <v>10</v>
      </c>
      <c r="I32" s="213">
        <v>21</v>
      </c>
      <c r="J32" s="213">
        <v>153</v>
      </c>
      <c r="K32" s="213">
        <v>155</v>
      </c>
      <c r="L32" s="212">
        <v>13</v>
      </c>
    </row>
    <row r="33" spans="1:12" ht="13.5" customHeight="1" x14ac:dyDescent="0.15">
      <c r="A33" s="136" t="s">
        <v>483</v>
      </c>
      <c r="B33" s="146">
        <v>1184</v>
      </c>
      <c r="C33" s="222">
        <v>53</v>
      </c>
      <c r="D33" s="157" t="s">
        <v>135</v>
      </c>
      <c r="E33" s="157" t="s">
        <v>135</v>
      </c>
      <c r="F33" s="207">
        <v>117</v>
      </c>
      <c r="G33" s="207">
        <v>260</v>
      </c>
      <c r="H33" s="221">
        <v>6</v>
      </c>
      <c r="I33" s="207">
        <v>10</v>
      </c>
      <c r="J33" s="207">
        <v>115</v>
      </c>
      <c r="K33" s="207">
        <v>134</v>
      </c>
      <c r="L33" s="206">
        <v>5</v>
      </c>
    </row>
    <row r="34" spans="1:12" ht="13.5" customHeight="1" x14ac:dyDescent="0.15">
      <c r="A34" s="130" t="s">
        <v>484</v>
      </c>
      <c r="B34" s="128">
        <v>999</v>
      </c>
      <c r="C34" s="202">
        <v>65</v>
      </c>
      <c r="D34" s="157" t="s">
        <v>135</v>
      </c>
      <c r="E34" s="157" t="s">
        <v>135</v>
      </c>
      <c r="F34" s="201">
        <v>108</v>
      </c>
      <c r="G34" s="201">
        <v>201</v>
      </c>
      <c r="H34" s="218" t="s">
        <v>135</v>
      </c>
      <c r="I34" s="218">
        <v>3</v>
      </c>
      <c r="J34" s="201">
        <v>70</v>
      </c>
      <c r="K34" s="201">
        <v>109</v>
      </c>
      <c r="L34" s="205">
        <v>1</v>
      </c>
    </row>
    <row r="35" spans="1:12" ht="13.5" customHeight="1" x14ac:dyDescent="0.15">
      <c r="A35" s="130" t="s">
        <v>485</v>
      </c>
      <c r="B35" s="128">
        <v>494</v>
      </c>
      <c r="C35" s="202">
        <v>47</v>
      </c>
      <c r="D35" s="157" t="s">
        <v>135</v>
      </c>
      <c r="E35" s="157" t="s">
        <v>135</v>
      </c>
      <c r="F35" s="201">
        <v>39</v>
      </c>
      <c r="G35" s="201">
        <v>124</v>
      </c>
      <c r="H35" s="157">
        <v>1</v>
      </c>
      <c r="I35" s="218">
        <v>1</v>
      </c>
      <c r="J35" s="201">
        <v>15</v>
      </c>
      <c r="K35" s="201">
        <v>50</v>
      </c>
      <c r="L35" s="204">
        <v>2</v>
      </c>
    </row>
    <row r="36" spans="1:12" ht="13.5" customHeight="1" x14ac:dyDescent="0.15">
      <c r="A36" s="130" t="s">
        <v>486</v>
      </c>
      <c r="B36" s="128">
        <v>163</v>
      </c>
      <c r="C36" s="202">
        <v>33</v>
      </c>
      <c r="D36" s="157" t="s">
        <v>135</v>
      </c>
      <c r="E36" s="157" t="s">
        <v>135</v>
      </c>
      <c r="F36" s="201">
        <v>11</v>
      </c>
      <c r="G36" s="201">
        <v>29</v>
      </c>
      <c r="H36" s="157" t="s">
        <v>135</v>
      </c>
      <c r="I36" s="157" t="s">
        <v>135</v>
      </c>
      <c r="J36" s="218">
        <v>1</v>
      </c>
      <c r="K36" s="201">
        <v>16</v>
      </c>
      <c r="L36" s="185">
        <v>1</v>
      </c>
    </row>
    <row r="37" spans="1:12" ht="13.5" customHeight="1" x14ac:dyDescent="0.15">
      <c r="A37" s="154" t="s">
        <v>200</v>
      </c>
      <c r="B37" s="140">
        <v>66</v>
      </c>
      <c r="C37" s="216">
        <v>15</v>
      </c>
      <c r="D37" s="214" t="s">
        <v>135</v>
      </c>
      <c r="E37" s="214" t="s">
        <v>135</v>
      </c>
      <c r="F37" s="215">
        <v>4</v>
      </c>
      <c r="G37" s="215">
        <v>11</v>
      </c>
      <c r="H37" s="214" t="s">
        <v>135</v>
      </c>
      <c r="I37" s="214" t="s">
        <v>135</v>
      </c>
      <c r="J37" s="214" t="s">
        <v>135</v>
      </c>
      <c r="K37" s="215">
        <v>3</v>
      </c>
      <c r="L37" s="237" t="s">
        <v>135</v>
      </c>
    </row>
    <row r="38" spans="1:12" ht="13.5" customHeight="1" x14ac:dyDescent="0.15">
      <c r="A38" s="236"/>
      <c r="B38" s="235"/>
      <c r="C38" s="234"/>
      <c r="D38" s="232"/>
      <c r="E38" s="232"/>
      <c r="F38" s="232"/>
      <c r="G38" s="232"/>
      <c r="H38" s="233"/>
      <c r="I38" s="232"/>
      <c r="J38" s="232"/>
      <c r="K38" s="232"/>
      <c r="L38" s="231"/>
    </row>
    <row r="39" spans="1:12" ht="13.5" customHeight="1" x14ac:dyDescent="0.15">
      <c r="A39" s="230" t="s">
        <v>11</v>
      </c>
      <c r="B39" s="229">
        <v>18965</v>
      </c>
      <c r="C39" s="227">
        <v>277</v>
      </c>
      <c r="D39" s="228" t="s">
        <v>302</v>
      </c>
      <c r="E39" s="228" t="s">
        <v>302</v>
      </c>
      <c r="F39" s="227">
        <v>529</v>
      </c>
      <c r="G39" s="227">
        <v>3236</v>
      </c>
      <c r="H39" s="244">
        <v>48</v>
      </c>
      <c r="I39" s="227">
        <v>292</v>
      </c>
      <c r="J39" s="227">
        <v>618</v>
      </c>
      <c r="K39" s="227">
        <v>3327</v>
      </c>
      <c r="L39" s="226">
        <v>448</v>
      </c>
    </row>
    <row r="40" spans="1:12" ht="13.5" customHeight="1" x14ac:dyDescent="0.15">
      <c r="A40" s="225" t="s">
        <v>137</v>
      </c>
      <c r="B40" s="211">
        <v>362</v>
      </c>
      <c r="C40" s="210">
        <v>1</v>
      </c>
      <c r="D40" s="181" t="s">
        <v>135</v>
      </c>
      <c r="E40" s="181" t="s">
        <v>135</v>
      </c>
      <c r="F40" s="208">
        <v>1</v>
      </c>
      <c r="G40" s="209">
        <v>53</v>
      </c>
      <c r="H40" s="181" t="s">
        <v>135</v>
      </c>
      <c r="I40" s="189">
        <v>1</v>
      </c>
      <c r="J40" s="209">
        <v>2</v>
      </c>
      <c r="K40" s="209">
        <v>108</v>
      </c>
      <c r="L40" s="180">
        <v>2</v>
      </c>
    </row>
    <row r="41" spans="1:12" ht="13.5" customHeight="1" x14ac:dyDescent="0.15">
      <c r="A41" s="130" t="s">
        <v>487</v>
      </c>
      <c r="B41" s="128">
        <v>1371</v>
      </c>
      <c r="C41" s="202">
        <v>3</v>
      </c>
      <c r="D41" s="157" t="s">
        <v>135</v>
      </c>
      <c r="E41" s="157" t="s">
        <v>135</v>
      </c>
      <c r="F41" s="201">
        <v>34</v>
      </c>
      <c r="G41" s="201">
        <v>227</v>
      </c>
      <c r="H41" s="157">
        <v>3</v>
      </c>
      <c r="I41" s="201">
        <v>22</v>
      </c>
      <c r="J41" s="201">
        <v>30</v>
      </c>
      <c r="K41" s="201">
        <v>261</v>
      </c>
      <c r="L41" s="205">
        <v>27</v>
      </c>
    </row>
    <row r="42" spans="1:12" ht="13.5" customHeight="1" x14ac:dyDescent="0.15">
      <c r="A42" s="130" t="s">
        <v>475</v>
      </c>
      <c r="B42" s="128">
        <v>1688</v>
      </c>
      <c r="C42" s="202">
        <v>2</v>
      </c>
      <c r="D42" s="157" t="s">
        <v>135</v>
      </c>
      <c r="E42" s="157" t="s">
        <v>135</v>
      </c>
      <c r="F42" s="201">
        <v>36</v>
      </c>
      <c r="G42" s="201">
        <v>337</v>
      </c>
      <c r="H42" s="219">
        <v>5</v>
      </c>
      <c r="I42" s="201">
        <v>53</v>
      </c>
      <c r="J42" s="201">
        <v>33</v>
      </c>
      <c r="K42" s="201">
        <v>270</v>
      </c>
      <c r="L42" s="205">
        <v>57</v>
      </c>
    </row>
    <row r="43" spans="1:12" ht="13.5" customHeight="1" x14ac:dyDescent="0.15">
      <c r="A43" s="130" t="s">
        <v>476</v>
      </c>
      <c r="B43" s="128">
        <v>1660</v>
      </c>
      <c r="C43" s="202">
        <v>3</v>
      </c>
      <c r="D43" s="157" t="s">
        <v>135</v>
      </c>
      <c r="E43" s="157" t="s">
        <v>135</v>
      </c>
      <c r="F43" s="201">
        <v>36</v>
      </c>
      <c r="G43" s="201">
        <v>341</v>
      </c>
      <c r="H43" s="219">
        <v>4</v>
      </c>
      <c r="I43" s="201">
        <v>47</v>
      </c>
      <c r="J43" s="201">
        <v>35</v>
      </c>
      <c r="K43" s="201">
        <v>268</v>
      </c>
      <c r="L43" s="205">
        <v>49</v>
      </c>
    </row>
    <row r="44" spans="1:12" ht="13.5" customHeight="1" x14ac:dyDescent="0.15">
      <c r="A44" s="142" t="s">
        <v>477</v>
      </c>
      <c r="B44" s="140">
        <v>1911</v>
      </c>
      <c r="C44" s="224">
        <v>20</v>
      </c>
      <c r="D44" s="214" t="s">
        <v>135</v>
      </c>
      <c r="E44" s="214" t="s">
        <v>135</v>
      </c>
      <c r="F44" s="213">
        <v>40</v>
      </c>
      <c r="G44" s="213">
        <v>358</v>
      </c>
      <c r="H44" s="223">
        <v>6</v>
      </c>
      <c r="I44" s="213">
        <v>52</v>
      </c>
      <c r="J44" s="213">
        <v>81</v>
      </c>
      <c r="K44" s="213">
        <v>318</v>
      </c>
      <c r="L44" s="212">
        <v>64</v>
      </c>
    </row>
    <row r="45" spans="1:12" ht="13.5" customHeight="1" x14ac:dyDescent="0.15">
      <c r="A45" s="136" t="s">
        <v>478</v>
      </c>
      <c r="B45" s="134">
        <v>2258</v>
      </c>
      <c r="C45" s="222">
        <v>14</v>
      </c>
      <c r="D45" s="157" t="s">
        <v>135</v>
      </c>
      <c r="E45" s="157" t="s">
        <v>135</v>
      </c>
      <c r="F45" s="207">
        <v>68</v>
      </c>
      <c r="G45" s="207">
        <v>379</v>
      </c>
      <c r="H45" s="221">
        <v>7</v>
      </c>
      <c r="I45" s="209">
        <v>26</v>
      </c>
      <c r="J45" s="209">
        <v>115</v>
      </c>
      <c r="K45" s="209">
        <v>376</v>
      </c>
      <c r="L45" s="220">
        <v>59</v>
      </c>
    </row>
    <row r="46" spans="1:12" ht="13.5" customHeight="1" x14ac:dyDescent="0.15">
      <c r="A46" s="130" t="s">
        <v>479</v>
      </c>
      <c r="B46" s="128">
        <v>2819</v>
      </c>
      <c r="C46" s="202">
        <v>27</v>
      </c>
      <c r="D46" s="157" t="s">
        <v>135</v>
      </c>
      <c r="E46" s="157" t="s">
        <v>135</v>
      </c>
      <c r="F46" s="201">
        <v>94</v>
      </c>
      <c r="G46" s="201">
        <v>511</v>
      </c>
      <c r="H46" s="219">
        <v>10</v>
      </c>
      <c r="I46" s="201">
        <v>38</v>
      </c>
      <c r="J46" s="201">
        <v>115</v>
      </c>
      <c r="K46" s="201">
        <v>509</v>
      </c>
      <c r="L46" s="205">
        <v>68</v>
      </c>
    </row>
    <row r="47" spans="1:12" ht="13.5" customHeight="1" x14ac:dyDescent="0.15">
      <c r="A47" s="130" t="s">
        <v>480</v>
      </c>
      <c r="B47" s="128">
        <v>2197</v>
      </c>
      <c r="C47" s="202">
        <v>19</v>
      </c>
      <c r="D47" s="157" t="s">
        <v>135</v>
      </c>
      <c r="E47" s="157" t="s">
        <v>135</v>
      </c>
      <c r="F47" s="201">
        <v>80</v>
      </c>
      <c r="G47" s="201">
        <v>363</v>
      </c>
      <c r="H47" s="219">
        <v>9</v>
      </c>
      <c r="I47" s="201">
        <v>30</v>
      </c>
      <c r="J47" s="201">
        <v>87</v>
      </c>
      <c r="K47" s="201">
        <v>402</v>
      </c>
      <c r="L47" s="205">
        <v>60</v>
      </c>
    </row>
    <row r="48" spans="1:12" ht="13.5" customHeight="1" x14ac:dyDescent="0.15">
      <c r="A48" s="130" t="s">
        <v>481</v>
      </c>
      <c r="B48" s="128">
        <v>1536</v>
      </c>
      <c r="C48" s="202">
        <v>17</v>
      </c>
      <c r="D48" s="157" t="s">
        <v>135</v>
      </c>
      <c r="E48" s="157" t="s">
        <v>135</v>
      </c>
      <c r="F48" s="201">
        <v>41</v>
      </c>
      <c r="G48" s="201">
        <v>242</v>
      </c>
      <c r="H48" s="218">
        <v>4</v>
      </c>
      <c r="I48" s="201">
        <v>9</v>
      </c>
      <c r="J48" s="201">
        <v>46</v>
      </c>
      <c r="K48" s="201">
        <v>277</v>
      </c>
      <c r="L48" s="205">
        <v>32</v>
      </c>
    </row>
    <row r="49" spans="1:12" ht="13.5" customHeight="1" x14ac:dyDescent="0.15">
      <c r="A49" s="154" t="s">
        <v>482</v>
      </c>
      <c r="B49" s="217">
        <v>1124</v>
      </c>
      <c r="C49" s="216">
        <v>26</v>
      </c>
      <c r="D49" s="214" t="s">
        <v>135</v>
      </c>
      <c r="E49" s="214" t="s">
        <v>135</v>
      </c>
      <c r="F49" s="215">
        <v>33</v>
      </c>
      <c r="G49" s="215">
        <v>153</v>
      </c>
      <c r="H49" s="214" t="s">
        <v>135</v>
      </c>
      <c r="I49" s="213">
        <v>9</v>
      </c>
      <c r="J49" s="213">
        <v>40</v>
      </c>
      <c r="K49" s="213">
        <v>207</v>
      </c>
      <c r="L49" s="212">
        <v>15</v>
      </c>
    </row>
    <row r="50" spans="1:12" ht="13.5" customHeight="1" x14ac:dyDescent="0.15">
      <c r="A50" s="148" t="s">
        <v>483</v>
      </c>
      <c r="B50" s="211">
        <v>863</v>
      </c>
      <c r="C50" s="210">
        <v>34</v>
      </c>
      <c r="D50" s="157" t="s">
        <v>135</v>
      </c>
      <c r="E50" s="157" t="s">
        <v>135</v>
      </c>
      <c r="F50" s="209">
        <v>19</v>
      </c>
      <c r="G50" s="209">
        <v>116</v>
      </c>
      <c r="H50" s="157" t="s">
        <v>135</v>
      </c>
      <c r="I50" s="208">
        <v>3</v>
      </c>
      <c r="J50" s="207">
        <v>23</v>
      </c>
      <c r="K50" s="207">
        <v>167</v>
      </c>
      <c r="L50" s="206">
        <v>7</v>
      </c>
    </row>
    <row r="51" spans="1:12" ht="13.5" customHeight="1" x14ac:dyDescent="0.15">
      <c r="A51" s="130" t="s">
        <v>484</v>
      </c>
      <c r="B51" s="203">
        <v>727</v>
      </c>
      <c r="C51" s="202">
        <v>41</v>
      </c>
      <c r="D51" s="157" t="s">
        <v>135</v>
      </c>
      <c r="E51" s="157" t="s">
        <v>135</v>
      </c>
      <c r="F51" s="201">
        <v>31</v>
      </c>
      <c r="G51" s="201">
        <v>104</v>
      </c>
      <c r="H51" s="157" t="s">
        <v>135</v>
      </c>
      <c r="I51" s="157">
        <v>2</v>
      </c>
      <c r="J51" s="201">
        <v>9</v>
      </c>
      <c r="K51" s="201">
        <v>113</v>
      </c>
      <c r="L51" s="205">
        <v>7</v>
      </c>
    </row>
    <row r="52" spans="1:12" ht="13.5" customHeight="1" x14ac:dyDescent="0.15">
      <c r="A52" s="130" t="s">
        <v>485</v>
      </c>
      <c r="B52" s="203">
        <v>303</v>
      </c>
      <c r="C52" s="202">
        <v>45</v>
      </c>
      <c r="D52" s="157" t="s">
        <v>135</v>
      </c>
      <c r="E52" s="157" t="s">
        <v>135</v>
      </c>
      <c r="F52" s="201">
        <v>13</v>
      </c>
      <c r="G52" s="201">
        <v>36</v>
      </c>
      <c r="H52" s="157" t="s">
        <v>135</v>
      </c>
      <c r="I52" s="157" t="s">
        <v>135</v>
      </c>
      <c r="J52" s="157">
        <v>2</v>
      </c>
      <c r="K52" s="201">
        <v>34</v>
      </c>
      <c r="L52" s="204">
        <v>1</v>
      </c>
    </row>
    <row r="53" spans="1:12" ht="13.5" customHeight="1" x14ac:dyDescent="0.15">
      <c r="A53" s="130" t="s">
        <v>486</v>
      </c>
      <c r="B53" s="203">
        <v>104</v>
      </c>
      <c r="C53" s="202">
        <v>15</v>
      </c>
      <c r="D53" s="157" t="s">
        <v>135</v>
      </c>
      <c r="E53" s="157" t="s">
        <v>135</v>
      </c>
      <c r="F53" s="201">
        <v>2</v>
      </c>
      <c r="G53" s="201">
        <v>13</v>
      </c>
      <c r="H53" s="157" t="s">
        <v>135</v>
      </c>
      <c r="I53" s="157" t="s">
        <v>135</v>
      </c>
      <c r="J53" s="157" t="s">
        <v>135</v>
      </c>
      <c r="K53" s="201">
        <v>12</v>
      </c>
      <c r="L53" s="185" t="s">
        <v>135</v>
      </c>
    </row>
    <row r="54" spans="1:12" ht="13.5" customHeight="1" thickBot="1" x14ac:dyDescent="0.2">
      <c r="A54" s="124" t="s">
        <v>200</v>
      </c>
      <c r="B54" s="200">
        <v>42</v>
      </c>
      <c r="C54" s="199">
        <v>10</v>
      </c>
      <c r="D54" s="197" t="s">
        <v>135</v>
      </c>
      <c r="E54" s="197" t="s">
        <v>135</v>
      </c>
      <c r="F54" s="198">
        <v>1</v>
      </c>
      <c r="G54" s="196">
        <v>3</v>
      </c>
      <c r="H54" s="197" t="s">
        <v>135</v>
      </c>
      <c r="I54" s="197" t="s">
        <v>135</v>
      </c>
      <c r="J54" s="197" t="s">
        <v>135</v>
      </c>
      <c r="K54" s="196">
        <v>5</v>
      </c>
      <c r="L54" s="195" t="s">
        <v>135</v>
      </c>
    </row>
  </sheetData>
  <phoneticPr fontId="2"/>
  <pageMargins left="0.39370078740157483" right="0.59055118110236227" top="0.78740157480314965" bottom="0.78740157480314965" header="0.51181102362204722" footer="0.51181102362204722"/>
  <pageSetup paperSize="9" scale="99" fitToHeight="0" orientation="portrait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workbookViewId="0">
      <selection activeCell="J3" sqref="J3"/>
    </sheetView>
  </sheetViews>
  <sheetFormatPr defaultColWidth="10.75" defaultRowHeight="13.5" x14ac:dyDescent="0.15"/>
  <cols>
    <col min="1" max="4" width="9.125" style="52" customWidth="1"/>
    <col min="5" max="5" width="8.375" style="52" customWidth="1"/>
    <col min="6" max="6" width="6.875" style="52" customWidth="1"/>
    <col min="7" max="7" width="8.125" style="52" customWidth="1"/>
    <col min="8" max="10" width="9.125" style="52" customWidth="1"/>
    <col min="11" max="16384" width="10.75" style="52"/>
  </cols>
  <sheetData>
    <row r="1" spans="1:10" ht="16.5" customHeight="1" x14ac:dyDescent="0.15">
      <c r="A1" s="1" t="s">
        <v>213</v>
      </c>
    </row>
    <row r="2" spans="1:10" ht="16.5" customHeight="1" thickBot="1" x14ac:dyDescent="0.2">
      <c r="H2" s="55"/>
      <c r="I2" s="55"/>
      <c r="J2" s="55" t="s">
        <v>540</v>
      </c>
    </row>
    <row r="3" spans="1:10" ht="56.25" customHeight="1" thickBot="1" x14ac:dyDescent="0.2">
      <c r="A3" s="269" t="s">
        <v>488</v>
      </c>
      <c r="B3" s="267" t="s">
        <v>489</v>
      </c>
      <c r="C3" s="267" t="s">
        <v>170</v>
      </c>
      <c r="D3" s="267" t="s">
        <v>490</v>
      </c>
      <c r="E3" s="267" t="s">
        <v>212</v>
      </c>
      <c r="F3" s="267" t="s">
        <v>491</v>
      </c>
      <c r="G3" s="267" t="s">
        <v>492</v>
      </c>
      <c r="H3" s="267" t="s">
        <v>493</v>
      </c>
      <c r="I3" s="268" t="s">
        <v>494</v>
      </c>
      <c r="J3" s="268" t="s">
        <v>211</v>
      </c>
    </row>
    <row r="4" spans="1:10" ht="11.45" customHeight="1" thickTop="1" x14ac:dyDescent="0.15">
      <c r="A4" s="279"/>
      <c r="B4" s="278"/>
      <c r="C4" s="261"/>
      <c r="D4" s="261"/>
      <c r="E4" s="261"/>
      <c r="F4" s="261"/>
      <c r="G4" s="261"/>
      <c r="H4" s="261"/>
      <c r="I4" s="277"/>
      <c r="J4" s="277"/>
    </row>
    <row r="5" spans="1:10" ht="13.5" customHeight="1" x14ac:dyDescent="0.15">
      <c r="A5" s="244">
        <f>SUM(A6:A20)</f>
        <v>663</v>
      </c>
      <c r="B5" s="244">
        <f t="shared" ref="B5:J5" si="0">SUM(B6:B20)</f>
        <v>1555</v>
      </c>
      <c r="C5" s="244">
        <f t="shared" si="0"/>
        <v>1945</v>
      </c>
      <c r="D5" s="244">
        <f t="shared" si="0"/>
        <v>1157</v>
      </c>
      <c r="E5" s="244">
        <f t="shared" si="0"/>
        <v>1983</v>
      </c>
      <c r="F5" s="244">
        <f t="shared" si="0"/>
        <v>5037</v>
      </c>
      <c r="G5" s="244">
        <f t="shared" si="0"/>
        <v>209</v>
      </c>
      <c r="H5" s="244">
        <f t="shared" si="0"/>
        <v>2367</v>
      </c>
      <c r="I5" s="244">
        <f t="shared" si="0"/>
        <v>1080</v>
      </c>
      <c r="J5" s="226">
        <f t="shared" si="0"/>
        <v>1174</v>
      </c>
    </row>
    <row r="6" spans="1:10" ht="13.5" customHeight="1" x14ac:dyDescent="0.15">
      <c r="A6" s="222">
        <v>2</v>
      </c>
      <c r="B6" s="207">
        <v>4</v>
      </c>
      <c r="C6" s="207">
        <v>193</v>
      </c>
      <c r="D6" s="207">
        <v>20</v>
      </c>
      <c r="E6" s="207">
        <v>39</v>
      </c>
      <c r="F6" s="207">
        <v>18</v>
      </c>
      <c r="G6" s="157" t="s">
        <v>135</v>
      </c>
      <c r="H6" s="207">
        <v>22</v>
      </c>
      <c r="I6" s="274">
        <v>1</v>
      </c>
      <c r="J6" s="221">
        <v>46</v>
      </c>
    </row>
    <row r="7" spans="1:10" ht="13.5" customHeight="1" x14ac:dyDescent="0.15">
      <c r="A7" s="202">
        <v>19</v>
      </c>
      <c r="B7" s="201">
        <v>63</v>
      </c>
      <c r="C7" s="276">
        <v>307</v>
      </c>
      <c r="D7" s="276">
        <v>129</v>
      </c>
      <c r="E7" s="276">
        <v>161</v>
      </c>
      <c r="F7" s="276">
        <v>322</v>
      </c>
      <c r="G7" s="276">
        <v>12</v>
      </c>
      <c r="H7" s="201">
        <v>100</v>
      </c>
      <c r="I7" s="219">
        <v>62</v>
      </c>
      <c r="J7" s="219">
        <v>92</v>
      </c>
    </row>
    <row r="8" spans="1:10" ht="13.5" customHeight="1" x14ac:dyDescent="0.15">
      <c r="A8" s="202">
        <v>30</v>
      </c>
      <c r="B8" s="201">
        <v>165</v>
      </c>
      <c r="C8" s="276">
        <v>118</v>
      </c>
      <c r="D8" s="276">
        <v>101</v>
      </c>
      <c r="E8" s="276">
        <v>204</v>
      </c>
      <c r="F8" s="276">
        <v>490</v>
      </c>
      <c r="G8" s="276">
        <v>15</v>
      </c>
      <c r="H8" s="201">
        <v>159</v>
      </c>
      <c r="I8" s="219">
        <v>109</v>
      </c>
      <c r="J8" s="219">
        <v>112</v>
      </c>
    </row>
    <row r="9" spans="1:10" ht="13.5" customHeight="1" x14ac:dyDescent="0.15">
      <c r="A9" s="202">
        <v>51</v>
      </c>
      <c r="B9" s="201">
        <v>195</v>
      </c>
      <c r="C9" s="201">
        <v>114</v>
      </c>
      <c r="D9" s="201">
        <v>100</v>
      </c>
      <c r="E9" s="201">
        <v>190</v>
      </c>
      <c r="F9" s="201">
        <v>467</v>
      </c>
      <c r="G9" s="201">
        <v>16</v>
      </c>
      <c r="H9" s="201">
        <v>171</v>
      </c>
      <c r="I9" s="219">
        <v>145</v>
      </c>
      <c r="J9" s="219">
        <v>95</v>
      </c>
    </row>
    <row r="10" spans="1:10" ht="13.5" customHeight="1" x14ac:dyDescent="0.15">
      <c r="A10" s="216">
        <v>47</v>
      </c>
      <c r="B10" s="215">
        <v>205</v>
      </c>
      <c r="C10" s="215">
        <v>128</v>
      </c>
      <c r="D10" s="215">
        <v>117</v>
      </c>
      <c r="E10" s="215">
        <v>194</v>
      </c>
      <c r="F10" s="215">
        <v>506</v>
      </c>
      <c r="G10" s="215">
        <v>12</v>
      </c>
      <c r="H10" s="215">
        <v>196</v>
      </c>
      <c r="I10" s="275">
        <v>116</v>
      </c>
      <c r="J10" s="275">
        <v>88</v>
      </c>
    </row>
    <row r="11" spans="1:10" ht="13.5" customHeight="1" x14ac:dyDescent="0.15">
      <c r="A11" s="210">
        <v>68</v>
      </c>
      <c r="B11" s="209">
        <v>210</v>
      </c>
      <c r="C11" s="209">
        <v>186</v>
      </c>
      <c r="D11" s="209">
        <v>125</v>
      </c>
      <c r="E11" s="209">
        <v>209</v>
      </c>
      <c r="F11" s="209">
        <v>667</v>
      </c>
      <c r="G11" s="209">
        <v>18</v>
      </c>
      <c r="H11" s="209">
        <v>255</v>
      </c>
      <c r="I11" s="273">
        <v>153</v>
      </c>
      <c r="J11" s="273">
        <v>88</v>
      </c>
    </row>
    <row r="12" spans="1:10" ht="13.5" customHeight="1" x14ac:dyDescent="0.15">
      <c r="A12" s="202">
        <v>75</v>
      </c>
      <c r="B12" s="201">
        <v>224</v>
      </c>
      <c r="C12" s="201">
        <v>232</v>
      </c>
      <c r="D12" s="201">
        <v>139</v>
      </c>
      <c r="E12" s="201">
        <v>276</v>
      </c>
      <c r="F12" s="201">
        <v>706</v>
      </c>
      <c r="G12" s="201">
        <v>57</v>
      </c>
      <c r="H12" s="201">
        <v>299</v>
      </c>
      <c r="I12" s="219">
        <v>143</v>
      </c>
      <c r="J12" s="219">
        <v>108</v>
      </c>
    </row>
    <row r="13" spans="1:10" ht="13.5" customHeight="1" x14ac:dyDescent="0.15">
      <c r="A13" s="202">
        <v>73</v>
      </c>
      <c r="B13" s="201">
        <v>150</v>
      </c>
      <c r="C13" s="201">
        <v>158</v>
      </c>
      <c r="D13" s="201">
        <v>95</v>
      </c>
      <c r="E13" s="201">
        <v>196</v>
      </c>
      <c r="F13" s="201">
        <v>573</v>
      </c>
      <c r="G13" s="201">
        <v>36</v>
      </c>
      <c r="H13" s="201">
        <v>238</v>
      </c>
      <c r="I13" s="219">
        <v>119</v>
      </c>
      <c r="J13" s="219">
        <v>84</v>
      </c>
    </row>
    <row r="14" spans="1:10" ht="13.5" customHeight="1" x14ac:dyDescent="0.15">
      <c r="A14" s="202">
        <v>54</v>
      </c>
      <c r="B14" s="201">
        <v>125</v>
      </c>
      <c r="C14" s="201">
        <v>116</v>
      </c>
      <c r="D14" s="201">
        <v>85</v>
      </c>
      <c r="E14" s="201">
        <v>204</v>
      </c>
      <c r="F14" s="201">
        <v>446</v>
      </c>
      <c r="G14" s="201">
        <v>21</v>
      </c>
      <c r="H14" s="201">
        <v>179</v>
      </c>
      <c r="I14" s="219">
        <v>118</v>
      </c>
      <c r="J14" s="219">
        <v>66</v>
      </c>
    </row>
    <row r="15" spans="1:10" ht="13.5" customHeight="1" x14ac:dyDescent="0.15">
      <c r="A15" s="224">
        <v>52</v>
      </c>
      <c r="B15" s="213">
        <v>69</v>
      </c>
      <c r="C15" s="213">
        <v>100</v>
      </c>
      <c r="D15" s="213">
        <v>75</v>
      </c>
      <c r="E15" s="213">
        <v>155</v>
      </c>
      <c r="F15" s="213">
        <v>341</v>
      </c>
      <c r="G15" s="213">
        <v>16</v>
      </c>
      <c r="H15" s="213">
        <v>190</v>
      </c>
      <c r="I15" s="223">
        <v>62</v>
      </c>
      <c r="J15" s="223">
        <v>51</v>
      </c>
    </row>
    <row r="16" spans="1:10" ht="13.5" customHeight="1" x14ac:dyDescent="0.15">
      <c r="A16" s="222">
        <v>61</v>
      </c>
      <c r="B16" s="207">
        <v>58</v>
      </c>
      <c r="C16" s="207">
        <v>127</v>
      </c>
      <c r="D16" s="207">
        <v>59</v>
      </c>
      <c r="E16" s="207">
        <v>78</v>
      </c>
      <c r="F16" s="207">
        <v>257</v>
      </c>
      <c r="G16" s="207">
        <v>5</v>
      </c>
      <c r="H16" s="207">
        <v>204</v>
      </c>
      <c r="I16" s="221">
        <v>30</v>
      </c>
      <c r="J16" s="221">
        <v>99</v>
      </c>
    </row>
    <row r="17" spans="1:10" ht="13.5" customHeight="1" x14ac:dyDescent="0.15">
      <c r="A17" s="202">
        <v>68</v>
      </c>
      <c r="B17" s="201">
        <v>54</v>
      </c>
      <c r="C17" s="201">
        <v>121</v>
      </c>
      <c r="D17" s="201">
        <v>65</v>
      </c>
      <c r="E17" s="201">
        <v>58</v>
      </c>
      <c r="F17" s="201">
        <v>162</v>
      </c>
      <c r="G17" s="157" t="s">
        <v>135</v>
      </c>
      <c r="H17" s="201">
        <v>208</v>
      </c>
      <c r="I17" s="219">
        <v>17</v>
      </c>
      <c r="J17" s="219">
        <v>109</v>
      </c>
    </row>
    <row r="18" spans="1:10" ht="13.5" customHeight="1" x14ac:dyDescent="0.15">
      <c r="A18" s="202">
        <v>35</v>
      </c>
      <c r="B18" s="201">
        <v>23</v>
      </c>
      <c r="C18" s="201">
        <v>39</v>
      </c>
      <c r="D18" s="201">
        <v>30</v>
      </c>
      <c r="E18" s="201">
        <v>7</v>
      </c>
      <c r="F18" s="201">
        <v>67</v>
      </c>
      <c r="G18" s="157">
        <v>1</v>
      </c>
      <c r="H18" s="201">
        <v>106</v>
      </c>
      <c r="I18" s="219">
        <v>4</v>
      </c>
      <c r="J18" s="219">
        <v>75</v>
      </c>
    </row>
    <row r="19" spans="1:10" ht="13.5" customHeight="1" x14ac:dyDescent="0.15">
      <c r="A19" s="202">
        <v>14</v>
      </c>
      <c r="B19" s="201">
        <v>9</v>
      </c>
      <c r="C19" s="201">
        <v>5</v>
      </c>
      <c r="D19" s="201">
        <v>13</v>
      </c>
      <c r="E19" s="201">
        <v>8</v>
      </c>
      <c r="F19" s="201">
        <v>14</v>
      </c>
      <c r="G19" s="157" t="s">
        <v>135</v>
      </c>
      <c r="H19" s="201">
        <v>32</v>
      </c>
      <c r="I19" s="157">
        <v>1</v>
      </c>
      <c r="J19" s="219">
        <v>38</v>
      </c>
    </row>
    <row r="20" spans="1:10" ht="13.5" customHeight="1" x14ac:dyDescent="0.15">
      <c r="A20" s="216">
        <v>14</v>
      </c>
      <c r="B20" s="215">
        <v>1</v>
      </c>
      <c r="C20" s="215">
        <v>1</v>
      </c>
      <c r="D20" s="215">
        <v>4</v>
      </c>
      <c r="E20" s="218">
        <v>4</v>
      </c>
      <c r="F20" s="215">
        <v>1</v>
      </c>
      <c r="G20" s="214" t="s">
        <v>135</v>
      </c>
      <c r="H20" s="215">
        <v>8</v>
      </c>
      <c r="I20" s="214" t="s">
        <v>135</v>
      </c>
      <c r="J20" s="275">
        <v>23</v>
      </c>
    </row>
    <row r="21" spans="1:10" ht="10.9" customHeight="1" x14ac:dyDescent="0.15">
      <c r="A21" s="234"/>
      <c r="B21" s="232"/>
      <c r="C21" s="232"/>
      <c r="D21" s="232"/>
      <c r="E21" s="232"/>
      <c r="F21" s="232"/>
      <c r="G21" s="232"/>
      <c r="H21" s="232"/>
      <c r="I21" s="233"/>
      <c r="J21" s="233"/>
    </row>
    <row r="22" spans="1:10" ht="13.5" customHeight="1" x14ac:dyDescent="0.15">
      <c r="A22" s="254">
        <f t="shared" ref="A22:J22" si="1">SUM(A23:A37)</f>
        <v>381</v>
      </c>
      <c r="B22" s="254">
        <f t="shared" si="1"/>
        <v>1045</v>
      </c>
      <c r="C22" s="254">
        <f t="shared" si="1"/>
        <v>606</v>
      </c>
      <c r="D22" s="254">
        <f t="shared" si="1"/>
        <v>419</v>
      </c>
      <c r="E22" s="254">
        <f t="shared" si="1"/>
        <v>700</v>
      </c>
      <c r="F22" s="254">
        <f t="shared" si="1"/>
        <v>981</v>
      </c>
      <c r="G22" s="254">
        <f t="shared" si="1"/>
        <v>107</v>
      </c>
      <c r="H22" s="254">
        <f t="shared" si="1"/>
        <v>1448</v>
      </c>
      <c r="I22" s="254">
        <f t="shared" si="1"/>
        <v>649</v>
      </c>
      <c r="J22" s="226">
        <f t="shared" si="1"/>
        <v>644</v>
      </c>
    </row>
    <row r="23" spans="1:10" ht="13.5" customHeight="1" x14ac:dyDescent="0.15">
      <c r="A23" s="222">
        <v>1</v>
      </c>
      <c r="B23" s="207">
        <v>2</v>
      </c>
      <c r="C23" s="207">
        <v>71</v>
      </c>
      <c r="D23" s="207">
        <v>9</v>
      </c>
      <c r="E23" s="207">
        <v>22</v>
      </c>
      <c r="F23" s="274">
        <v>5</v>
      </c>
      <c r="G23" s="157" t="s">
        <v>135</v>
      </c>
      <c r="H23" s="207">
        <v>16</v>
      </c>
      <c r="I23" s="157">
        <v>1</v>
      </c>
      <c r="J23" s="221">
        <v>24</v>
      </c>
    </row>
    <row r="24" spans="1:10" ht="13.5" customHeight="1" x14ac:dyDescent="0.15">
      <c r="A24" s="202">
        <v>10</v>
      </c>
      <c r="B24" s="201">
        <v>40</v>
      </c>
      <c r="C24" s="201">
        <v>141</v>
      </c>
      <c r="D24" s="201">
        <v>42</v>
      </c>
      <c r="E24" s="201">
        <v>66</v>
      </c>
      <c r="F24" s="201">
        <v>55</v>
      </c>
      <c r="G24" s="201">
        <v>5</v>
      </c>
      <c r="H24" s="201">
        <v>58</v>
      </c>
      <c r="I24" s="219">
        <v>36</v>
      </c>
      <c r="J24" s="219">
        <v>50</v>
      </c>
    </row>
    <row r="25" spans="1:10" ht="13.5" customHeight="1" x14ac:dyDescent="0.15">
      <c r="A25" s="202">
        <v>16</v>
      </c>
      <c r="B25" s="201">
        <v>105</v>
      </c>
      <c r="C25" s="201">
        <v>35</v>
      </c>
      <c r="D25" s="201">
        <v>37</v>
      </c>
      <c r="E25" s="201">
        <v>79</v>
      </c>
      <c r="F25" s="201">
        <v>92</v>
      </c>
      <c r="G25" s="201">
        <v>11</v>
      </c>
      <c r="H25" s="201">
        <v>97</v>
      </c>
      <c r="I25" s="219">
        <v>61</v>
      </c>
      <c r="J25" s="219">
        <v>75</v>
      </c>
    </row>
    <row r="26" spans="1:10" ht="13.5" customHeight="1" x14ac:dyDescent="0.15">
      <c r="A26" s="202">
        <v>27</v>
      </c>
      <c r="B26" s="201">
        <v>127</v>
      </c>
      <c r="C26" s="201">
        <v>34</v>
      </c>
      <c r="D26" s="201">
        <v>28</v>
      </c>
      <c r="E26" s="201">
        <v>83</v>
      </c>
      <c r="F26" s="201">
        <v>108</v>
      </c>
      <c r="G26" s="201">
        <v>4</v>
      </c>
      <c r="H26" s="201">
        <v>95</v>
      </c>
      <c r="I26" s="219">
        <v>97</v>
      </c>
      <c r="J26" s="219">
        <v>64</v>
      </c>
    </row>
    <row r="27" spans="1:10" ht="13.5" customHeight="1" x14ac:dyDescent="0.15">
      <c r="A27" s="216">
        <v>24</v>
      </c>
      <c r="B27" s="215">
        <v>137</v>
      </c>
      <c r="C27" s="215">
        <v>30</v>
      </c>
      <c r="D27" s="215">
        <v>36</v>
      </c>
      <c r="E27" s="215">
        <v>63</v>
      </c>
      <c r="F27" s="215">
        <v>106</v>
      </c>
      <c r="G27" s="215">
        <v>7</v>
      </c>
      <c r="H27" s="215">
        <v>114</v>
      </c>
      <c r="I27" s="275">
        <v>76</v>
      </c>
      <c r="J27" s="275">
        <v>44</v>
      </c>
    </row>
    <row r="28" spans="1:10" ht="13.5" customHeight="1" x14ac:dyDescent="0.15">
      <c r="A28" s="210">
        <v>38</v>
      </c>
      <c r="B28" s="209">
        <v>136</v>
      </c>
      <c r="C28" s="209">
        <v>51</v>
      </c>
      <c r="D28" s="209">
        <v>44</v>
      </c>
      <c r="E28" s="209">
        <v>70</v>
      </c>
      <c r="F28" s="209">
        <v>119</v>
      </c>
      <c r="G28" s="209">
        <v>9</v>
      </c>
      <c r="H28" s="209">
        <v>150</v>
      </c>
      <c r="I28" s="273">
        <v>99</v>
      </c>
      <c r="J28" s="273">
        <v>49</v>
      </c>
    </row>
    <row r="29" spans="1:10" ht="13.5" customHeight="1" x14ac:dyDescent="0.15">
      <c r="A29" s="202">
        <v>34</v>
      </c>
      <c r="B29" s="201">
        <v>141</v>
      </c>
      <c r="C29" s="201">
        <v>62</v>
      </c>
      <c r="D29" s="201">
        <v>45</v>
      </c>
      <c r="E29" s="201">
        <v>65</v>
      </c>
      <c r="F29" s="201">
        <v>120</v>
      </c>
      <c r="G29" s="201">
        <v>31</v>
      </c>
      <c r="H29" s="201">
        <v>166</v>
      </c>
      <c r="I29" s="219">
        <v>82</v>
      </c>
      <c r="J29" s="219">
        <v>66</v>
      </c>
    </row>
    <row r="30" spans="1:10" ht="13.5" customHeight="1" x14ac:dyDescent="0.15">
      <c r="A30" s="202">
        <v>34</v>
      </c>
      <c r="B30" s="201">
        <v>105</v>
      </c>
      <c r="C30" s="201">
        <v>33</v>
      </c>
      <c r="D30" s="201">
        <v>28</v>
      </c>
      <c r="E30" s="201">
        <v>37</v>
      </c>
      <c r="F30" s="201">
        <v>91</v>
      </c>
      <c r="G30" s="201">
        <v>17</v>
      </c>
      <c r="H30" s="201">
        <v>140</v>
      </c>
      <c r="I30" s="219">
        <v>48</v>
      </c>
      <c r="J30" s="219">
        <v>42</v>
      </c>
    </row>
    <row r="31" spans="1:10" ht="13.5" customHeight="1" x14ac:dyDescent="0.15">
      <c r="A31" s="202">
        <v>34</v>
      </c>
      <c r="B31" s="201">
        <v>93</v>
      </c>
      <c r="C31" s="201">
        <v>34</v>
      </c>
      <c r="D31" s="201">
        <v>36</v>
      </c>
      <c r="E31" s="201">
        <v>63</v>
      </c>
      <c r="F31" s="201">
        <v>59</v>
      </c>
      <c r="G31" s="201">
        <v>9</v>
      </c>
      <c r="H31" s="201">
        <v>102</v>
      </c>
      <c r="I31" s="219">
        <v>76</v>
      </c>
      <c r="J31" s="219">
        <v>40</v>
      </c>
    </row>
    <row r="32" spans="1:10" ht="13.5" customHeight="1" x14ac:dyDescent="0.15">
      <c r="A32" s="224">
        <v>31</v>
      </c>
      <c r="B32" s="213">
        <v>52</v>
      </c>
      <c r="C32" s="213">
        <v>31</v>
      </c>
      <c r="D32" s="213">
        <v>29</v>
      </c>
      <c r="E32" s="213">
        <v>66</v>
      </c>
      <c r="F32" s="213">
        <v>70</v>
      </c>
      <c r="G32" s="213">
        <v>11</v>
      </c>
      <c r="H32" s="213">
        <v>124</v>
      </c>
      <c r="I32" s="223">
        <v>36</v>
      </c>
      <c r="J32" s="223">
        <v>20</v>
      </c>
    </row>
    <row r="33" spans="1:10" ht="13.5" customHeight="1" x14ac:dyDescent="0.15">
      <c r="A33" s="222">
        <v>42</v>
      </c>
      <c r="B33" s="207">
        <v>46</v>
      </c>
      <c r="C33" s="207">
        <v>35</v>
      </c>
      <c r="D33" s="207">
        <v>30</v>
      </c>
      <c r="E33" s="207">
        <v>39</v>
      </c>
      <c r="F33" s="207">
        <v>73</v>
      </c>
      <c r="G33" s="157">
        <v>2</v>
      </c>
      <c r="H33" s="207">
        <v>141</v>
      </c>
      <c r="I33" s="221">
        <v>22</v>
      </c>
      <c r="J33" s="221">
        <v>54</v>
      </c>
    </row>
    <row r="34" spans="1:10" ht="13.5" customHeight="1" x14ac:dyDescent="0.15">
      <c r="A34" s="202">
        <v>47</v>
      </c>
      <c r="B34" s="201">
        <v>38</v>
      </c>
      <c r="C34" s="201">
        <v>30</v>
      </c>
      <c r="D34" s="201">
        <v>32</v>
      </c>
      <c r="E34" s="201">
        <v>40</v>
      </c>
      <c r="F34" s="201">
        <v>56</v>
      </c>
      <c r="G34" s="157" t="s">
        <v>135</v>
      </c>
      <c r="H34" s="201">
        <v>134</v>
      </c>
      <c r="I34" s="219">
        <v>13</v>
      </c>
      <c r="J34" s="219">
        <v>52</v>
      </c>
    </row>
    <row r="35" spans="1:10" ht="13.5" customHeight="1" x14ac:dyDescent="0.15">
      <c r="A35" s="202">
        <v>25</v>
      </c>
      <c r="B35" s="201">
        <v>19</v>
      </c>
      <c r="C35" s="201">
        <v>17</v>
      </c>
      <c r="D35" s="201">
        <v>14</v>
      </c>
      <c r="E35" s="201">
        <v>4</v>
      </c>
      <c r="F35" s="201">
        <v>19</v>
      </c>
      <c r="G35" s="157">
        <v>1</v>
      </c>
      <c r="H35" s="201">
        <v>83</v>
      </c>
      <c r="I35" s="219">
        <v>2</v>
      </c>
      <c r="J35" s="219">
        <v>31</v>
      </c>
    </row>
    <row r="36" spans="1:10" ht="13.5" customHeight="1" x14ac:dyDescent="0.15">
      <c r="A36" s="202">
        <v>7</v>
      </c>
      <c r="B36" s="201">
        <v>4</v>
      </c>
      <c r="C36" s="201">
        <v>2</v>
      </c>
      <c r="D36" s="218">
        <v>8</v>
      </c>
      <c r="E36" s="201">
        <v>1</v>
      </c>
      <c r="F36" s="201">
        <v>7</v>
      </c>
      <c r="G36" s="157" t="s">
        <v>135</v>
      </c>
      <c r="H36" s="201">
        <v>24</v>
      </c>
      <c r="I36" s="157" t="s">
        <v>135</v>
      </c>
      <c r="J36" s="219">
        <v>19</v>
      </c>
    </row>
    <row r="37" spans="1:10" ht="13.5" customHeight="1" x14ac:dyDescent="0.15">
      <c r="A37" s="216">
        <v>11</v>
      </c>
      <c r="B37" s="157" t="s">
        <v>135</v>
      </c>
      <c r="C37" s="157" t="s">
        <v>135</v>
      </c>
      <c r="D37" s="214">
        <v>1</v>
      </c>
      <c r="E37" s="218">
        <v>2</v>
      </c>
      <c r="F37" s="214">
        <v>1</v>
      </c>
      <c r="G37" s="214" t="s">
        <v>135</v>
      </c>
      <c r="H37" s="215">
        <v>4</v>
      </c>
      <c r="I37" s="214" t="s">
        <v>135</v>
      </c>
      <c r="J37" s="275">
        <v>14</v>
      </c>
    </row>
    <row r="38" spans="1:10" ht="10.9" customHeight="1" x14ac:dyDescent="0.15">
      <c r="A38" s="234"/>
      <c r="B38" s="232"/>
      <c r="C38" s="232"/>
      <c r="D38" s="232"/>
      <c r="E38" s="232"/>
      <c r="F38" s="232"/>
      <c r="G38" s="232"/>
      <c r="H38" s="232"/>
      <c r="I38" s="233"/>
      <c r="J38" s="233"/>
    </row>
    <row r="39" spans="1:10" ht="13.5" customHeight="1" x14ac:dyDescent="0.15">
      <c r="A39" s="227">
        <f t="shared" ref="A39:J39" si="2">SUM(A40:A54)</f>
        <v>282</v>
      </c>
      <c r="B39" s="227">
        <f t="shared" si="2"/>
        <v>510</v>
      </c>
      <c r="C39" s="227">
        <f t="shared" si="2"/>
        <v>1339</v>
      </c>
      <c r="D39" s="227">
        <f t="shared" si="2"/>
        <v>738</v>
      </c>
      <c r="E39" s="227">
        <f t="shared" si="2"/>
        <v>1283</v>
      </c>
      <c r="F39" s="227">
        <f t="shared" si="2"/>
        <v>4056</v>
      </c>
      <c r="G39" s="244">
        <f t="shared" si="2"/>
        <v>102</v>
      </c>
      <c r="H39" s="227">
        <f t="shared" si="2"/>
        <v>919</v>
      </c>
      <c r="I39" s="244">
        <f t="shared" si="2"/>
        <v>431</v>
      </c>
      <c r="J39" s="226">
        <f t="shared" si="2"/>
        <v>530</v>
      </c>
    </row>
    <row r="40" spans="1:10" ht="13.5" customHeight="1" x14ac:dyDescent="0.15">
      <c r="A40" s="210">
        <v>1</v>
      </c>
      <c r="B40" s="208">
        <v>2</v>
      </c>
      <c r="C40" s="209">
        <v>122</v>
      </c>
      <c r="D40" s="209">
        <v>11</v>
      </c>
      <c r="E40" s="209">
        <v>17</v>
      </c>
      <c r="F40" s="209">
        <v>13</v>
      </c>
      <c r="G40" s="181" t="s">
        <v>135</v>
      </c>
      <c r="H40" s="209">
        <v>6</v>
      </c>
      <c r="I40" s="274" t="s">
        <v>135</v>
      </c>
      <c r="J40" s="273">
        <v>22</v>
      </c>
    </row>
    <row r="41" spans="1:10" ht="13.5" customHeight="1" x14ac:dyDescent="0.15">
      <c r="A41" s="202">
        <v>9</v>
      </c>
      <c r="B41" s="201">
        <v>23</v>
      </c>
      <c r="C41" s="201">
        <v>166</v>
      </c>
      <c r="D41" s="201">
        <v>87</v>
      </c>
      <c r="E41" s="201">
        <v>95</v>
      </c>
      <c r="F41" s="201">
        <v>267</v>
      </c>
      <c r="G41" s="201">
        <v>7</v>
      </c>
      <c r="H41" s="201">
        <v>42</v>
      </c>
      <c r="I41" s="219">
        <v>26</v>
      </c>
      <c r="J41" s="219">
        <v>42</v>
      </c>
    </row>
    <row r="42" spans="1:10" ht="13.5" customHeight="1" x14ac:dyDescent="0.15">
      <c r="A42" s="202">
        <v>14</v>
      </c>
      <c r="B42" s="201">
        <v>60</v>
      </c>
      <c r="C42" s="201">
        <v>83</v>
      </c>
      <c r="D42" s="201">
        <v>64</v>
      </c>
      <c r="E42" s="201">
        <v>125</v>
      </c>
      <c r="F42" s="201">
        <v>398</v>
      </c>
      <c r="G42" s="201">
        <v>4</v>
      </c>
      <c r="H42" s="201">
        <v>62</v>
      </c>
      <c r="I42" s="219">
        <v>48</v>
      </c>
      <c r="J42" s="219">
        <v>37</v>
      </c>
    </row>
    <row r="43" spans="1:10" ht="13.5" customHeight="1" x14ac:dyDescent="0.15">
      <c r="A43" s="202">
        <v>24</v>
      </c>
      <c r="B43" s="201">
        <v>68</v>
      </c>
      <c r="C43" s="201">
        <v>80</v>
      </c>
      <c r="D43" s="201">
        <v>72</v>
      </c>
      <c r="E43" s="201">
        <v>107</v>
      </c>
      <c r="F43" s="201">
        <v>359</v>
      </c>
      <c r="G43" s="201">
        <v>12</v>
      </c>
      <c r="H43" s="201">
        <v>76</v>
      </c>
      <c r="I43" s="219">
        <v>48</v>
      </c>
      <c r="J43" s="219">
        <v>31</v>
      </c>
    </row>
    <row r="44" spans="1:10" ht="13.5" customHeight="1" x14ac:dyDescent="0.15">
      <c r="A44" s="224">
        <v>23</v>
      </c>
      <c r="B44" s="213">
        <v>68</v>
      </c>
      <c r="C44" s="213">
        <v>98</v>
      </c>
      <c r="D44" s="213">
        <v>81</v>
      </c>
      <c r="E44" s="213">
        <v>131</v>
      </c>
      <c r="F44" s="213">
        <v>400</v>
      </c>
      <c r="G44" s="213">
        <v>5</v>
      </c>
      <c r="H44" s="213">
        <v>82</v>
      </c>
      <c r="I44" s="223">
        <v>40</v>
      </c>
      <c r="J44" s="223">
        <v>44</v>
      </c>
    </row>
    <row r="45" spans="1:10" ht="13.5" customHeight="1" x14ac:dyDescent="0.15">
      <c r="A45" s="210">
        <v>30</v>
      </c>
      <c r="B45" s="209">
        <v>74</v>
      </c>
      <c r="C45" s="209">
        <v>135</v>
      </c>
      <c r="D45" s="209">
        <v>81</v>
      </c>
      <c r="E45" s="209">
        <v>139</v>
      </c>
      <c r="F45" s="209">
        <v>548</v>
      </c>
      <c r="G45" s="209">
        <v>9</v>
      </c>
      <c r="H45" s="209">
        <v>105</v>
      </c>
      <c r="I45" s="273">
        <v>54</v>
      </c>
      <c r="J45" s="273">
        <v>39</v>
      </c>
    </row>
    <row r="46" spans="1:10" ht="13.5" customHeight="1" x14ac:dyDescent="0.15">
      <c r="A46" s="202">
        <v>41</v>
      </c>
      <c r="B46" s="201">
        <v>83</v>
      </c>
      <c r="C46" s="201">
        <v>170</v>
      </c>
      <c r="D46" s="201">
        <v>94</v>
      </c>
      <c r="E46" s="201">
        <v>211</v>
      </c>
      <c r="F46" s="201">
        <v>586</v>
      </c>
      <c r="G46" s="201">
        <v>26</v>
      </c>
      <c r="H46" s="201">
        <v>133</v>
      </c>
      <c r="I46" s="219">
        <v>61</v>
      </c>
      <c r="J46" s="219">
        <v>42</v>
      </c>
    </row>
    <row r="47" spans="1:10" ht="13.5" customHeight="1" x14ac:dyDescent="0.15">
      <c r="A47" s="202">
        <v>39</v>
      </c>
      <c r="B47" s="201">
        <v>45</v>
      </c>
      <c r="C47" s="201">
        <v>125</v>
      </c>
      <c r="D47" s="201">
        <v>67</v>
      </c>
      <c r="E47" s="201">
        <v>159</v>
      </c>
      <c r="F47" s="201">
        <v>482</v>
      </c>
      <c r="G47" s="201">
        <v>19</v>
      </c>
      <c r="H47" s="201">
        <v>98</v>
      </c>
      <c r="I47" s="219">
        <v>71</v>
      </c>
      <c r="J47" s="219">
        <v>42</v>
      </c>
    </row>
    <row r="48" spans="1:10" ht="13.5" customHeight="1" x14ac:dyDescent="0.15">
      <c r="A48" s="202">
        <v>20</v>
      </c>
      <c r="B48" s="201">
        <v>32</v>
      </c>
      <c r="C48" s="201">
        <v>82</v>
      </c>
      <c r="D48" s="201">
        <v>49</v>
      </c>
      <c r="E48" s="201">
        <v>141</v>
      </c>
      <c r="F48" s="201">
        <v>387</v>
      </c>
      <c r="G48" s="201">
        <v>12</v>
      </c>
      <c r="H48" s="201">
        <v>77</v>
      </c>
      <c r="I48" s="219">
        <v>42</v>
      </c>
      <c r="J48" s="219">
        <v>26</v>
      </c>
    </row>
    <row r="49" spans="1:10" ht="13.5" customHeight="1" x14ac:dyDescent="0.15">
      <c r="A49" s="224">
        <v>21</v>
      </c>
      <c r="B49" s="213">
        <v>17</v>
      </c>
      <c r="C49" s="213">
        <v>69</v>
      </c>
      <c r="D49" s="213">
        <v>46</v>
      </c>
      <c r="E49" s="213">
        <v>89</v>
      </c>
      <c r="F49" s="213">
        <v>271</v>
      </c>
      <c r="G49" s="213">
        <v>5</v>
      </c>
      <c r="H49" s="213">
        <v>66</v>
      </c>
      <c r="I49" s="223">
        <v>26</v>
      </c>
      <c r="J49" s="223">
        <v>31</v>
      </c>
    </row>
    <row r="50" spans="1:10" ht="13.5" customHeight="1" x14ac:dyDescent="0.15">
      <c r="A50" s="222">
        <v>19</v>
      </c>
      <c r="B50" s="207">
        <v>12</v>
      </c>
      <c r="C50" s="207">
        <v>92</v>
      </c>
      <c r="D50" s="207">
        <v>29</v>
      </c>
      <c r="E50" s="207">
        <v>39</v>
      </c>
      <c r="F50" s="207">
        <v>184</v>
      </c>
      <c r="G50" s="207">
        <v>3</v>
      </c>
      <c r="H50" s="207">
        <v>63</v>
      </c>
      <c r="I50" s="221">
        <v>8</v>
      </c>
      <c r="J50" s="221">
        <v>45</v>
      </c>
    </row>
    <row r="51" spans="1:10" ht="13.5" customHeight="1" x14ac:dyDescent="0.15">
      <c r="A51" s="202">
        <v>21</v>
      </c>
      <c r="B51" s="201">
        <v>16</v>
      </c>
      <c r="C51" s="201">
        <v>91</v>
      </c>
      <c r="D51" s="201">
        <v>33</v>
      </c>
      <c r="E51" s="201">
        <v>18</v>
      </c>
      <c r="F51" s="201">
        <v>106</v>
      </c>
      <c r="G51" s="157" t="s">
        <v>469</v>
      </c>
      <c r="H51" s="201">
        <v>74</v>
      </c>
      <c r="I51" s="219">
        <v>4</v>
      </c>
      <c r="J51" s="219">
        <v>57</v>
      </c>
    </row>
    <row r="52" spans="1:10" ht="13.5" customHeight="1" x14ac:dyDescent="0.15">
      <c r="A52" s="202">
        <v>10</v>
      </c>
      <c r="B52" s="218">
        <v>4</v>
      </c>
      <c r="C52" s="201">
        <v>22</v>
      </c>
      <c r="D52" s="201">
        <v>16</v>
      </c>
      <c r="E52" s="201">
        <v>3</v>
      </c>
      <c r="F52" s="201">
        <v>48</v>
      </c>
      <c r="G52" s="157" t="s">
        <v>135</v>
      </c>
      <c r="H52" s="201">
        <v>23</v>
      </c>
      <c r="I52" s="218">
        <v>2</v>
      </c>
      <c r="J52" s="219">
        <v>44</v>
      </c>
    </row>
    <row r="53" spans="1:10" ht="13.5" customHeight="1" x14ac:dyDescent="0.15">
      <c r="A53" s="202">
        <v>7</v>
      </c>
      <c r="B53" s="218">
        <v>5</v>
      </c>
      <c r="C53" s="201">
        <v>3</v>
      </c>
      <c r="D53" s="201">
        <v>5</v>
      </c>
      <c r="E53" s="218">
        <v>7</v>
      </c>
      <c r="F53" s="201">
        <v>7</v>
      </c>
      <c r="G53" s="157" t="s">
        <v>135</v>
      </c>
      <c r="H53" s="201">
        <v>8</v>
      </c>
      <c r="I53" s="157">
        <v>1</v>
      </c>
      <c r="J53" s="219">
        <v>19</v>
      </c>
    </row>
    <row r="54" spans="1:10" ht="13.5" customHeight="1" thickBot="1" x14ac:dyDescent="0.2">
      <c r="A54" s="199">
        <v>3</v>
      </c>
      <c r="B54" s="196">
        <v>1</v>
      </c>
      <c r="C54" s="196">
        <v>1</v>
      </c>
      <c r="D54" s="196">
        <v>3</v>
      </c>
      <c r="E54" s="197">
        <v>2</v>
      </c>
      <c r="F54" s="196" t="s">
        <v>135</v>
      </c>
      <c r="G54" s="197" t="s">
        <v>135</v>
      </c>
      <c r="H54" s="196">
        <v>4</v>
      </c>
      <c r="I54" s="214" t="s">
        <v>135</v>
      </c>
      <c r="J54" s="272">
        <v>9</v>
      </c>
    </row>
    <row r="55" spans="1:10" ht="14.25" x14ac:dyDescent="0.15">
      <c r="I55" s="58"/>
      <c r="J55" s="58" t="s">
        <v>16</v>
      </c>
    </row>
    <row r="57" spans="1:10" ht="18.75" customHeight="1" x14ac:dyDescent="0.15"/>
  </sheetData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6"/>
  <sheetViews>
    <sheetView workbookViewId="0">
      <selection activeCell="D9" sqref="D9"/>
    </sheetView>
  </sheetViews>
  <sheetFormatPr defaultColWidth="9.625" defaultRowHeight="18.75" customHeight="1" x14ac:dyDescent="0.15"/>
  <cols>
    <col min="1" max="1" width="3.125" style="2" customWidth="1"/>
    <col min="2" max="2" width="32.625" style="2" customWidth="1"/>
    <col min="3" max="7" width="11" style="2" customWidth="1"/>
    <col min="8" max="8" width="9.625" style="2" customWidth="1"/>
    <col min="9" max="16384" width="9.625" style="2"/>
  </cols>
  <sheetData>
    <row r="1" spans="1:7" ht="18.75" customHeight="1" x14ac:dyDescent="0.15">
      <c r="B1" s="57" t="s">
        <v>261</v>
      </c>
      <c r="C1" s="34"/>
      <c r="D1" s="34"/>
    </row>
    <row r="2" spans="1:7" ht="18.75" customHeight="1" thickBot="1" x14ac:dyDescent="0.2">
      <c r="B2" s="56"/>
      <c r="C2" s="56"/>
      <c r="D2" s="56"/>
      <c r="E2" s="56"/>
      <c r="F2" s="56"/>
      <c r="G2" s="56"/>
    </row>
    <row r="3" spans="1:7" ht="18.75" customHeight="1" x14ac:dyDescent="0.15">
      <c r="A3" s="35"/>
      <c r="B3" s="718" t="s">
        <v>260</v>
      </c>
      <c r="C3" s="720" t="s">
        <v>259</v>
      </c>
      <c r="D3" s="721"/>
      <c r="E3" s="721"/>
      <c r="F3" s="721"/>
      <c r="G3" s="722"/>
    </row>
    <row r="4" spans="1:7" ht="48.75" customHeight="1" thickBot="1" x14ac:dyDescent="0.2">
      <c r="A4" s="319"/>
      <c r="B4" s="719"/>
      <c r="C4" s="318" t="s">
        <v>258</v>
      </c>
      <c r="D4" s="317" t="s">
        <v>257</v>
      </c>
      <c r="E4" s="316" t="s">
        <v>256</v>
      </c>
      <c r="F4" s="315" t="s">
        <v>255</v>
      </c>
      <c r="G4" s="314" t="s">
        <v>254</v>
      </c>
    </row>
    <row r="5" spans="1:7" ht="18.75" customHeight="1" thickTop="1" x14ac:dyDescent="0.15">
      <c r="A5" s="313" t="s">
        <v>140</v>
      </c>
      <c r="B5" s="313"/>
      <c r="C5" s="312">
        <v>44923</v>
      </c>
      <c r="D5" s="311">
        <v>40908</v>
      </c>
      <c r="E5" s="310">
        <v>2442</v>
      </c>
      <c r="F5" s="310">
        <v>770</v>
      </c>
      <c r="G5" s="309">
        <v>104</v>
      </c>
    </row>
    <row r="6" spans="1:7" ht="18.75" customHeight="1" x14ac:dyDescent="0.15">
      <c r="A6" s="308" t="s">
        <v>253</v>
      </c>
      <c r="B6" s="307" t="s">
        <v>252</v>
      </c>
      <c r="C6" s="306">
        <v>646</v>
      </c>
      <c r="D6" s="305">
        <v>124</v>
      </c>
      <c r="E6" s="304">
        <v>305</v>
      </c>
      <c r="F6" s="304">
        <v>215</v>
      </c>
      <c r="G6" s="303" t="s">
        <v>135</v>
      </c>
    </row>
    <row r="7" spans="1:7" ht="18.75" customHeight="1" x14ac:dyDescent="0.15">
      <c r="A7" s="292" t="s">
        <v>251</v>
      </c>
      <c r="B7" s="300" t="s">
        <v>250</v>
      </c>
      <c r="C7" s="302" t="s">
        <v>135</v>
      </c>
      <c r="D7" s="296">
        <v>0</v>
      </c>
      <c r="E7" s="295">
        <v>0</v>
      </c>
      <c r="F7" s="294" t="s">
        <v>135</v>
      </c>
      <c r="G7" s="293" t="s">
        <v>135</v>
      </c>
    </row>
    <row r="8" spans="1:7" ht="18.75" customHeight="1" x14ac:dyDescent="0.15">
      <c r="A8" s="292" t="s">
        <v>249</v>
      </c>
      <c r="B8" s="300" t="s">
        <v>206</v>
      </c>
      <c r="C8" s="297">
        <v>3</v>
      </c>
      <c r="D8" s="296">
        <v>3</v>
      </c>
      <c r="E8" s="295">
        <v>0</v>
      </c>
      <c r="F8" s="294" t="s">
        <v>135</v>
      </c>
      <c r="G8" s="293" t="s">
        <v>135</v>
      </c>
    </row>
    <row r="9" spans="1:7" ht="18.75" customHeight="1" x14ac:dyDescent="0.15">
      <c r="A9" s="292" t="s">
        <v>248</v>
      </c>
      <c r="B9" s="300" t="s">
        <v>247</v>
      </c>
      <c r="C9" s="297">
        <v>2485</v>
      </c>
      <c r="D9" s="296">
        <v>2020</v>
      </c>
      <c r="E9" s="295">
        <v>362</v>
      </c>
      <c r="F9" s="294">
        <v>82</v>
      </c>
      <c r="G9" s="293" t="s">
        <v>135</v>
      </c>
    </row>
    <row r="10" spans="1:7" ht="18.75" customHeight="1" x14ac:dyDescent="0.15">
      <c r="A10" s="292" t="s">
        <v>246</v>
      </c>
      <c r="B10" s="300" t="s">
        <v>245</v>
      </c>
      <c r="C10" s="297">
        <v>14688</v>
      </c>
      <c r="D10" s="296">
        <v>14367</v>
      </c>
      <c r="E10" s="295">
        <v>134</v>
      </c>
      <c r="F10" s="295">
        <v>36</v>
      </c>
      <c r="G10" s="293">
        <v>81</v>
      </c>
    </row>
    <row r="11" spans="1:7" ht="18.75" customHeight="1" x14ac:dyDescent="0.15">
      <c r="A11" s="292" t="s">
        <v>244</v>
      </c>
      <c r="B11" s="300" t="s">
        <v>243</v>
      </c>
      <c r="C11" s="297">
        <v>256</v>
      </c>
      <c r="D11" s="296">
        <v>253</v>
      </c>
      <c r="E11" s="295">
        <v>2</v>
      </c>
      <c r="F11" s="295" t="s">
        <v>135</v>
      </c>
      <c r="G11" s="299" t="s">
        <v>135</v>
      </c>
    </row>
    <row r="12" spans="1:7" ht="18.75" customHeight="1" x14ac:dyDescent="0.15">
      <c r="A12" s="292" t="s">
        <v>242</v>
      </c>
      <c r="B12" s="300" t="s">
        <v>241</v>
      </c>
      <c r="C12" s="297">
        <v>1121</v>
      </c>
      <c r="D12" s="296">
        <v>1077</v>
      </c>
      <c r="E12" s="295">
        <v>38</v>
      </c>
      <c r="F12" s="294">
        <v>4</v>
      </c>
      <c r="G12" s="293" t="s">
        <v>135</v>
      </c>
    </row>
    <row r="13" spans="1:7" ht="18.75" customHeight="1" x14ac:dyDescent="0.15">
      <c r="A13" s="292" t="s">
        <v>240</v>
      </c>
      <c r="B13" s="300" t="s">
        <v>239</v>
      </c>
      <c r="C13" s="297">
        <v>2153</v>
      </c>
      <c r="D13" s="296">
        <v>2095</v>
      </c>
      <c r="E13" s="295">
        <v>41</v>
      </c>
      <c r="F13" s="295">
        <v>2</v>
      </c>
      <c r="G13" s="293" t="s">
        <v>135</v>
      </c>
    </row>
    <row r="14" spans="1:7" ht="18.75" customHeight="1" x14ac:dyDescent="0.15">
      <c r="A14" s="292" t="s">
        <v>238</v>
      </c>
      <c r="B14" s="300" t="s">
        <v>237</v>
      </c>
      <c r="C14" s="297">
        <v>5731</v>
      </c>
      <c r="D14" s="296">
        <v>5369</v>
      </c>
      <c r="E14" s="295">
        <v>241</v>
      </c>
      <c r="F14" s="295">
        <v>91</v>
      </c>
      <c r="G14" s="293" t="s">
        <v>135</v>
      </c>
    </row>
    <row r="15" spans="1:7" ht="18.75" customHeight="1" x14ac:dyDescent="0.15">
      <c r="A15" s="292" t="s">
        <v>236</v>
      </c>
      <c r="B15" s="300" t="s">
        <v>235</v>
      </c>
      <c r="C15" s="297">
        <v>670</v>
      </c>
      <c r="D15" s="296">
        <v>655</v>
      </c>
      <c r="E15" s="295">
        <v>8</v>
      </c>
      <c r="F15" s="295" t="s">
        <v>135</v>
      </c>
      <c r="G15" s="293" t="s">
        <v>135</v>
      </c>
    </row>
    <row r="16" spans="1:7" ht="18.75" customHeight="1" x14ac:dyDescent="0.15">
      <c r="A16" s="292" t="s">
        <v>234</v>
      </c>
      <c r="B16" s="300" t="s">
        <v>233</v>
      </c>
      <c r="C16" s="297">
        <v>663</v>
      </c>
      <c r="D16" s="296">
        <v>529</v>
      </c>
      <c r="E16" s="295">
        <v>109</v>
      </c>
      <c r="F16" s="295">
        <v>25</v>
      </c>
      <c r="G16" s="293" t="s">
        <v>135</v>
      </c>
    </row>
    <row r="17" spans="1:7" ht="18.75" customHeight="1" x14ac:dyDescent="0.15">
      <c r="A17" s="292" t="s">
        <v>232</v>
      </c>
      <c r="B17" s="300" t="s">
        <v>231</v>
      </c>
      <c r="C17" s="297">
        <v>1555</v>
      </c>
      <c r="D17" s="296">
        <v>1303</v>
      </c>
      <c r="E17" s="295">
        <v>209</v>
      </c>
      <c r="F17" s="295">
        <v>38</v>
      </c>
      <c r="G17" s="293" t="s">
        <v>135</v>
      </c>
    </row>
    <row r="18" spans="1:7" ht="18.75" customHeight="1" x14ac:dyDescent="0.15">
      <c r="A18" s="292" t="s">
        <v>230</v>
      </c>
      <c r="B18" s="300" t="s">
        <v>229</v>
      </c>
      <c r="C18" s="297">
        <v>1945</v>
      </c>
      <c r="D18" s="296">
        <v>1772</v>
      </c>
      <c r="E18" s="295">
        <v>111</v>
      </c>
      <c r="F18" s="295">
        <v>51</v>
      </c>
      <c r="G18" s="293" t="s">
        <v>135</v>
      </c>
    </row>
    <row r="19" spans="1:7" ht="18.75" customHeight="1" x14ac:dyDescent="0.15">
      <c r="A19" s="292" t="s">
        <v>228</v>
      </c>
      <c r="B19" s="300" t="s">
        <v>227</v>
      </c>
      <c r="C19" s="297">
        <v>1157</v>
      </c>
      <c r="D19" s="296">
        <v>880</v>
      </c>
      <c r="E19" s="295">
        <v>208</v>
      </c>
      <c r="F19" s="295">
        <v>66</v>
      </c>
      <c r="G19" s="293" t="s">
        <v>135</v>
      </c>
    </row>
    <row r="20" spans="1:7" ht="18.75" customHeight="1" x14ac:dyDescent="0.15">
      <c r="A20" s="292" t="s">
        <v>226</v>
      </c>
      <c r="B20" s="300" t="s">
        <v>225</v>
      </c>
      <c r="C20" s="297">
        <v>1983</v>
      </c>
      <c r="D20" s="296">
        <v>1823</v>
      </c>
      <c r="E20" s="295">
        <v>139</v>
      </c>
      <c r="F20" s="295">
        <v>15</v>
      </c>
      <c r="G20" s="293" t="s">
        <v>135</v>
      </c>
    </row>
    <row r="21" spans="1:7" ht="18.75" customHeight="1" x14ac:dyDescent="0.15">
      <c r="A21" s="292" t="s">
        <v>224</v>
      </c>
      <c r="B21" s="300" t="s">
        <v>223</v>
      </c>
      <c r="C21" s="297">
        <v>5037</v>
      </c>
      <c r="D21" s="296">
        <v>4820</v>
      </c>
      <c r="E21" s="295">
        <v>132</v>
      </c>
      <c r="F21" s="294">
        <v>61</v>
      </c>
      <c r="G21" s="293" t="s">
        <v>135</v>
      </c>
    </row>
    <row r="22" spans="1:7" ht="18.75" customHeight="1" x14ac:dyDescent="0.15">
      <c r="A22" s="301" t="s">
        <v>222</v>
      </c>
      <c r="B22" s="300" t="s">
        <v>221</v>
      </c>
      <c r="C22" s="297">
        <v>209</v>
      </c>
      <c r="D22" s="296">
        <v>208</v>
      </c>
      <c r="E22" s="295">
        <v>0</v>
      </c>
      <c r="F22" s="295" t="s">
        <v>135</v>
      </c>
      <c r="G22" s="299" t="s">
        <v>135</v>
      </c>
    </row>
    <row r="23" spans="1:7" ht="18.75" customHeight="1" x14ac:dyDescent="0.15">
      <c r="A23" s="292" t="s">
        <v>220</v>
      </c>
      <c r="B23" s="298" t="s">
        <v>219</v>
      </c>
      <c r="C23" s="297">
        <v>2367</v>
      </c>
      <c r="D23" s="296">
        <v>2015</v>
      </c>
      <c r="E23" s="295">
        <v>296</v>
      </c>
      <c r="F23" s="294">
        <v>21</v>
      </c>
      <c r="G23" s="293">
        <v>23</v>
      </c>
    </row>
    <row r="24" spans="1:7" ht="18.75" customHeight="1" x14ac:dyDescent="0.15">
      <c r="A24" s="292" t="s">
        <v>218</v>
      </c>
      <c r="B24" s="291" t="s">
        <v>217</v>
      </c>
      <c r="C24" s="290">
        <v>1080</v>
      </c>
      <c r="D24" s="289">
        <v>1079</v>
      </c>
      <c r="E24" s="288">
        <v>0</v>
      </c>
      <c r="F24" s="287" t="s">
        <v>135</v>
      </c>
      <c r="G24" s="286" t="s">
        <v>135</v>
      </c>
    </row>
    <row r="25" spans="1:7" ht="18.75" customHeight="1" thickBot="1" x14ac:dyDescent="0.2">
      <c r="A25" s="285" t="s">
        <v>216</v>
      </c>
      <c r="B25" s="284" t="s">
        <v>215</v>
      </c>
      <c r="C25" s="283">
        <v>1174</v>
      </c>
      <c r="D25" s="282">
        <v>516</v>
      </c>
      <c r="E25" s="281">
        <v>107</v>
      </c>
      <c r="F25" s="281">
        <v>63</v>
      </c>
      <c r="G25" s="280" t="s">
        <v>135</v>
      </c>
    </row>
    <row r="26" spans="1:7" ht="18.75" customHeight="1" x14ac:dyDescent="0.15">
      <c r="A26" s="34" t="s">
        <v>214</v>
      </c>
    </row>
  </sheetData>
  <mergeCells count="2">
    <mergeCell ref="B3:B4"/>
    <mergeCell ref="C3:G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6"/>
  <sheetViews>
    <sheetView workbookViewId="0">
      <selection activeCell="F3" sqref="F3:J3"/>
    </sheetView>
  </sheetViews>
  <sheetFormatPr defaultColWidth="9.625" defaultRowHeight="18.75" customHeight="1" x14ac:dyDescent="0.15"/>
  <cols>
    <col min="1" max="1" width="9.125" style="2" customWidth="1"/>
    <col min="2" max="3" width="9.5" style="2" bestFit="1" customWidth="1"/>
    <col min="4" max="5" width="7.5" style="2" bestFit="1" customWidth="1"/>
    <col min="6" max="6" width="9.125" style="2" customWidth="1"/>
    <col min="7" max="8" width="9.5" style="2" bestFit="1" customWidth="1"/>
    <col min="9" max="9" width="7.5" style="2" bestFit="1" customWidth="1"/>
    <col min="10" max="10" width="7.75" style="2" customWidth="1"/>
    <col min="11" max="11" width="9.625" style="2" customWidth="1"/>
    <col min="12" max="16384" width="9.625" style="2"/>
  </cols>
  <sheetData>
    <row r="1" spans="1:10" ht="18.75" customHeight="1" x14ac:dyDescent="0.15">
      <c r="A1" s="724" t="s">
        <v>265</v>
      </c>
      <c r="B1" s="724"/>
      <c r="C1" s="724"/>
      <c r="D1" s="724"/>
      <c r="E1" s="724"/>
      <c r="F1" s="724"/>
      <c r="G1" s="724"/>
      <c r="H1" s="724"/>
      <c r="I1" s="724"/>
      <c r="J1" s="724"/>
    </row>
    <row r="2" spans="1:10" ht="18.75" customHeight="1" thickBot="1" x14ac:dyDescent="0.2">
      <c r="A2" s="56"/>
      <c r="B2" s="56"/>
      <c r="C2" s="56"/>
      <c r="D2" s="56"/>
      <c r="E2" s="55"/>
      <c r="F2" s="55"/>
      <c r="G2" s="55"/>
      <c r="H2" s="56"/>
      <c r="I2" s="56"/>
      <c r="J2" s="55" t="s">
        <v>540</v>
      </c>
    </row>
    <row r="3" spans="1:10" ht="18.75" customHeight="1" x14ac:dyDescent="0.15">
      <c r="A3" s="658" t="s">
        <v>264</v>
      </c>
      <c r="B3" s="660"/>
      <c r="C3" s="660"/>
      <c r="D3" s="660"/>
      <c r="E3" s="723"/>
      <c r="F3" s="658" t="s">
        <v>263</v>
      </c>
      <c r="G3" s="660"/>
      <c r="H3" s="660"/>
      <c r="I3" s="660"/>
      <c r="J3" s="664"/>
    </row>
    <row r="4" spans="1:10" ht="48.75" customHeight="1" thickBot="1" x14ac:dyDescent="0.2">
      <c r="A4" s="333" t="s">
        <v>258</v>
      </c>
      <c r="B4" s="332" t="s">
        <v>262</v>
      </c>
      <c r="C4" s="316" t="s">
        <v>256</v>
      </c>
      <c r="D4" s="315" t="s">
        <v>255</v>
      </c>
      <c r="E4" s="334" t="s">
        <v>254</v>
      </c>
      <c r="F4" s="333" t="s">
        <v>258</v>
      </c>
      <c r="G4" s="332" t="s">
        <v>262</v>
      </c>
      <c r="H4" s="316" t="s">
        <v>256</v>
      </c>
      <c r="I4" s="315" t="s">
        <v>255</v>
      </c>
      <c r="J4" s="314" t="s">
        <v>254</v>
      </c>
    </row>
    <row r="5" spans="1:10" ht="18.75" customHeight="1" thickTop="1" x14ac:dyDescent="0.15">
      <c r="A5" s="330">
        <v>25958</v>
      </c>
      <c r="B5" s="311">
        <v>23593</v>
      </c>
      <c r="C5" s="310">
        <v>1760</v>
      </c>
      <c r="D5" s="310">
        <v>135</v>
      </c>
      <c r="E5" s="331">
        <v>14</v>
      </c>
      <c r="F5" s="330">
        <v>18965</v>
      </c>
      <c r="G5" s="311">
        <v>17315</v>
      </c>
      <c r="H5" s="310">
        <v>682</v>
      </c>
      <c r="I5" s="310">
        <v>635</v>
      </c>
      <c r="J5" s="309">
        <v>90</v>
      </c>
    </row>
    <row r="6" spans="1:10" ht="18.75" customHeight="1" x14ac:dyDescent="0.15">
      <c r="A6" s="328">
        <v>369</v>
      </c>
      <c r="B6" s="305">
        <v>64</v>
      </c>
      <c r="C6" s="304">
        <v>265</v>
      </c>
      <c r="D6" s="304">
        <v>39</v>
      </c>
      <c r="E6" s="329" t="s">
        <v>135</v>
      </c>
      <c r="F6" s="328">
        <v>277</v>
      </c>
      <c r="G6" s="305">
        <v>60</v>
      </c>
      <c r="H6" s="304">
        <v>40</v>
      </c>
      <c r="I6" s="304">
        <v>176</v>
      </c>
      <c r="J6" s="303" t="s">
        <v>135</v>
      </c>
    </row>
    <row r="7" spans="1:10" ht="18.75" customHeight="1" x14ac:dyDescent="0.15">
      <c r="A7" s="327" t="s">
        <v>135</v>
      </c>
      <c r="B7" s="296">
        <v>0</v>
      </c>
      <c r="C7" s="295">
        <v>0</v>
      </c>
      <c r="D7" s="294" t="s">
        <v>135</v>
      </c>
      <c r="E7" s="325" t="s">
        <v>135</v>
      </c>
      <c r="F7" s="327" t="s">
        <v>135</v>
      </c>
      <c r="G7" s="296">
        <v>0</v>
      </c>
      <c r="H7" s="295">
        <v>0</v>
      </c>
      <c r="I7" s="294" t="s">
        <v>135</v>
      </c>
      <c r="J7" s="293" t="s">
        <v>135</v>
      </c>
    </row>
    <row r="8" spans="1:10" ht="18.75" customHeight="1" x14ac:dyDescent="0.15">
      <c r="A8" s="324">
        <v>3</v>
      </c>
      <c r="B8" s="296">
        <v>3</v>
      </c>
      <c r="C8" s="295">
        <v>0</v>
      </c>
      <c r="D8" s="294" t="s">
        <v>135</v>
      </c>
      <c r="E8" s="325" t="s">
        <v>135</v>
      </c>
      <c r="F8" s="327" t="s">
        <v>135</v>
      </c>
      <c r="G8" s="296">
        <v>0</v>
      </c>
      <c r="H8" s="295">
        <v>0</v>
      </c>
      <c r="I8" s="294" t="s">
        <v>135</v>
      </c>
      <c r="J8" s="293" t="s">
        <v>135</v>
      </c>
    </row>
    <row r="9" spans="1:10" ht="18.75" customHeight="1" x14ac:dyDescent="0.15">
      <c r="A9" s="324">
        <v>1956</v>
      </c>
      <c r="B9" s="296">
        <v>1562</v>
      </c>
      <c r="C9" s="295">
        <v>358</v>
      </c>
      <c r="D9" s="294">
        <v>18</v>
      </c>
      <c r="E9" s="325" t="s">
        <v>135</v>
      </c>
      <c r="F9" s="327">
        <v>529</v>
      </c>
      <c r="G9" s="296">
        <v>458</v>
      </c>
      <c r="H9" s="295">
        <v>4</v>
      </c>
      <c r="I9" s="294">
        <v>64</v>
      </c>
      <c r="J9" s="293" t="s">
        <v>135</v>
      </c>
    </row>
    <row r="10" spans="1:10" ht="18.75" customHeight="1" x14ac:dyDescent="0.15">
      <c r="A10" s="324">
        <v>11452</v>
      </c>
      <c r="B10" s="296">
        <v>11267</v>
      </c>
      <c r="C10" s="295">
        <v>106</v>
      </c>
      <c r="D10" s="295">
        <v>11</v>
      </c>
      <c r="E10" s="325">
        <v>12</v>
      </c>
      <c r="F10" s="324">
        <v>3236</v>
      </c>
      <c r="G10" s="296">
        <v>3100</v>
      </c>
      <c r="H10" s="295">
        <v>28</v>
      </c>
      <c r="I10" s="295">
        <v>25</v>
      </c>
      <c r="J10" s="293">
        <v>69</v>
      </c>
    </row>
    <row r="11" spans="1:10" ht="18.75" customHeight="1" x14ac:dyDescent="0.15">
      <c r="A11" s="324">
        <v>208</v>
      </c>
      <c r="B11" s="296">
        <v>206</v>
      </c>
      <c r="C11" s="295">
        <v>1</v>
      </c>
      <c r="D11" s="295" t="s">
        <v>135</v>
      </c>
      <c r="E11" s="326" t="s">
        <v>135</v>
      </c>
      <c r="F11" s="324">
        <v>48</v>
      </c>
      <c r="G11" s="296">
        <v>47</v>
      </c>
      <c r="H11" s="295">
        <v>1</v>
      </c>
      <c r="I11" s="295" t="s">
        <v>135</v>
      </c>
      <c r="J11" s="299" t="s">
        <v>135</v>
      </c>
    </row>
    <row r="12" spans="1:10" ht="18.75" customHeight="1" x14ac:dyDescent="0.15">
      <c r="A12" s="324">
        <v>829</v>
      </c>
      <c r="B12" s="296">
        <v>799</v>
      </c>
      <c r="C12" s="295">
        <v>27</v>
      </c>
      <c r="D12" s="294">
        <v>1</v>
      </c>
      <c r="E12" s="325" t="s">
        <v>135</v>
      </c>
      <c r="F12" s="324">
        <v>292</v>
      </c>
      <c r="G12" s="296">
        <v>278</v>
      </c>
      <c r="H12" s="295">
        <v>11</v>
      </c>
      <c r="I12" s="294">
        <v>3</v>
      </c>
      <c r="J12" s="293" t="s">
        <v>135</v>
      </c>
    </row>
    <row r="13" spans="1:10" ht="18.75" customHeight="1" x14ac:dyDescent="0.15">
      <c r="A13" s="324">
        <v>1535</v>
      </c>
      <c r="B13" s="296">
        <v>1483</v>
      </c>
      <c r="C13" s="295">
        <v>39</v>
      </c>
      <c r="D13" s="295" t="s">
        <v>135</v>
      </c>
      <c r="E13" s="325" t="s">
        <v>135</v>
      </c>
      <c r="F13" s="324">
        <v>618</v>
      </c>
      <c r="G13" s="296">
        <v>612</v>
      </c>
      <c r="H13" s="295">
        <v>2</v>
      </c>
      <c r="I13" s="295">
        <v>2</v>
      </c>
      <c r="J13" s="293" t="s">
        <v>135</v>
      </c>
    </row>
    <row r="14" spans="1:10" ht="18.75" customHeight="1" x14ac:dyDescent="0.15">
      <c r="A14" s="324">
        <v>2404</v>
      </c>
      <c r="B14" s="296">
        <v>2223</v>
      </c>
      <c r="C14" s="295">
        <v>152</v>
      </c>
      <c r="D14" s="295">
        <v>16</v>
      </c>
      <c r="E14" s="325" t="s">
        <v>135</v>
      </c>
      <c r="F14" s="324">
        <v>3327</v>
      </c>
      <c r="G14" s="296">
        <v>3146</v>
      </c>
      <c r="H14" s="295">
        <v>89</v>
      </c>
      <c r="I14" s="295">
        <v>75</v>
      </c>
      <c r="J14" s="293" t="s">
        <v>135</v>
      </c>
    </row>
    <row r="15" spans="1:10" ht="18.75" customHeight="1" x14ac:dyDescent="0.15">
      <c r="A15" s="324">
        <v>222</v>
      </c>
      <c r="B15" s="296">
        <v>213</v>
      </c>
      <c r="C15" s="295">
        <v>6</v>
      </c>
      <c r="D15" s="295" t="s">
        <v>135</v>
      </c>
      <c r="E15" s="325" t="s">
        <v>135</v>
      </c>
      <c r="F15" s="324">
        <v>448</v>
      </c>
      <c r="G15" s="296">
        <v>442</v>
      </c>
      <c r="H15" s="295">
        <v>2</v>
      </c>
      <c r="I15" s="295" t="s">
        <v>135</v>
      </c>
      <c r="J15" s="293" t="s">
        <v>135</v>
      </c>
    </row>
    <row r="16" spans="1:10" ht="18.75" customHeight="1" x14ac:dyDescent="0.15">
      <c r="A16" s="324">
        <v>381</v>
      </c>
      <c r="B16" s="296">
        <v>298</v>
      </c>
      <c r="C16" s="295">
        <v>83</v>
      </c>
      <c r="D16" s="295" t="s">
        <v>135</v>
      </c>
      <c r="E16" s="325" t="s">
        <v>135</v>
      </c>
      <c r="F16" s="324">
        <v>282</v>
      </c>
      <c r="G16" s="296">
        <v>231</v>
      </c>
      <c r="H16" s="295">
        <v>26</v>
      </c>
      <c r="I16" s="295">
        <v>25</v>
      </c>
      <c r="J16" s="293" t="s">
        <v>135</v>
      </c>
    </row>
    <row r="17" spans="1:10" ht="18.75" customHeight="1" x14ac:dyDescent="0.15">
      <c r="A17" s="324">
        <v>1045</v>
      </c>
      <c r="B17" s="296">
        <v>888</v>
      </c>
      <c r="C17" s="295">
        <v>150</v>
      </c>
      <c r="D17" s="295">
        <v>5</v>
      </c>
      <c r="E17" s="325" t="s">
        <v>135</v>
      </c>
      <c r="F17" s="324">
        <v>510</v>
      </c>
      <c r="G17" s="296">
        <v>415</v>
      </c>
      <c r="H17" s="295">
        <v>59</v>
      </c>
      <c r="I17" s="295">
        <v>33</v>
      </c>
      <c r="J17" s="293" t="s">
        <v>135</v>
      </c>
    </row>
    <row r="18" spans="1:10" ht="18.75" customHeight="1" x14ac:dyDescent="0.15">
      <c r="A18" s="324">
        <v>606</v>
      </c>
      <c r="B18" s="296">
        <v>515</v>
      </c>
      <c r="C18" s="295">
        <v>72</v>
      </c>
      <c r="D18" s="295">
        <v>13</v>
      </c>
      <c r="E18" s="325" t="s">
        <v>135</v>
      </c>
      <c r="F18" s="324">
        <v>1339</v>
      </c>
      <c r="G18" s="296">
        <v>1257</v>
      </c>
      <c r="H18" s="295">
        <v>39</v>
      </c>
      <c r="I18" s="295">
        <v>38</v>
      </c>
      <c r="J18" s="293" t="s">
        <v>135</v>
      </c>
    </row>
    <row r="19" spans="1:10" ht="18.75" customHeight="1" x14ac:dyDescent="0.15">
      <c r="A19" s="324">
        <v>419</v>
      </c>
      <c r="B19" s="296">
        <v>314</v>
      </c>
      <c r="C19" s="295">
        <v>89</v>
      </c>
      <c r="D19" s="295">
        <v>14</v>
      </c>
      <c r="E19" s="325" t="s">
        <v>135</v>
      </c>
      <c r="F19" s="324">
        <v>738</v>
      </c>
      <c r="G19" s="296">
        <v>566</v>
      </c>
      <c r="H19" s="295">
        <v>119</v>
      </c>
      <c r="I19" s="295">
        <v>52</v>
      </c>
      <c r="J19" s="293" t="s">
        <v>135</v>
      </c>
    </row>
    <row r="20" spans="1:10" ht="18.75" customHeight="1" x14ac:dyDescent="0.15">
      <c r="A20" s="324">
        <v>700</v>
      </c>
      <c r="B20" s="296">
        <v>671</v>
      </c>
      <c r="C20" s="295">
        <v>25</v>
      </c>
      <c r="D20" s="294">
        <v>2</v>
      </c>
      <c r="E20" s="325" t="s">
        <v>135</v>
      </c>
      <c r="F20" s="324">
        <v>1283</v>
      </c>
      <c r="G20" s="296">
        <v>1152</v>
      </c>
      <c r="H20" s="295">
        <v>114</v>
      </c>
      <c r="I20" s="295">
        <v>13</v>
      </c>
      <c r="J20" s="293" t="s">
        <v>135</v>
      </c>
    </row>
    <row r="21" spans="1:10" ht="18.75" customHeight="1" x14ac:dyDescent="0.15">
      <c r="A21" s="324">
        <v>981</v>
      </c>
      <c r="B21" s="296">
        <v>868</v>
      </c>
      <c r="C21" s="295">
        <v>102</v>
      </c>
      <c r="D21" s="294">
        <v>4</v>
      </c>
      <c r="E21" s="325" t="s">
        <v>135</v>
      </c>
      <c r="F21" s="324">
        <v>4056</v>
      </c>
      <c r="G21" s="296">
        <v>3952</v>
      </c>
      <c r="H21" s="295">
        <v>30</v>
      </c>
      <c r="I21" s="294">
        <v>57</v>
      </c>
      <c r="J21" s="293" t="s">
        <v>135</v>
      </c>
    </row>
    <row r="22" spans="1:10" ht="18.75" customHeight="1" x14ac:dyDescent="0.15">
      <c r="A22" s="324">
        <v>107</v>
      </c>
      <c r="B22" s="296">
        <v>107</v>
      </c>
      <c r="C22" s="295">
        <v>0</v>
      </c>
      <c r="D22" s="295" t="s">
        <v>135</v>
      </c>
      <c r="E22" s="326" t="s">
        <v>135</v>
      </c>
      <c r="F22" s="324">
        <v>102</v>
      </c>
      <c r="G22" s="296">
        <v>101</v>
      </c>
      <c r="H22" s="295">
        <v>0</v>
      </c>
      <c r="I22" s="295" t="s">
        <v>135</v>
      </c>
      <c r="J22" s="299" t="s">
        <v>135</v>
      </c>
    </row>
    <row r="23" spans="1:10" ht="18.75" customHeight="1" x14ac:dyDescent="0.15">
      <c r="A23" s="324">
        <v>1448</v>
      </c>
      <c r="B23" s="296">
        <v>1209</v>
      </c>
      <c r="C23" s="295">
        <v>224</v>
      </c>
      <c r="D23" s="294">
        <v>3</v>
      </c>
      <c r="E23" s="325">
        <v>2</v>
      </c>
      <c r="F23" s="324">
        <v>919</v>
      </c>
      <c r="G23" s="296">
        <v>806</v>
      </c>
      <c r="H23" s="295">
        <v>72</v>
      </c>
      <c r="I23" s="294">
        <v>18</v>
      </c>
      <c r="J23" s="293">
        <v>21</v>
      </c>
    </row>
    <row r="24" spans="1:10" ht="18.75" customHeight="1" x14ac:dyDescent="0.15">
      <c r="A24" s="322">
        <v>649</v>
      </c>
      <c r="B24" s="289">
        <v>649</v>
      </c>
      <c r="C24" s="288">
        <v>0</v>
      </c>
      <c r="D24" s="287" t="s">
        <v>135</v>
      </c>
      <c r="E24" s="323" t="s">
        <v>135</v>
      </c>
      <c r="F24" s="322">
        <v>431</v>
      </c>
      <c r="G24" s="289">
        <v>430</v>
      </c>
      <c r="H24" s="288">
        <v>0</v>
      </c>
      <c r="I24" s="287" t="s">
        <v>135</v>
      </c>
      <c r="J24" s="286" t="s">
        <v>135</v>
      </c>
    </row>
    <row r="25" spans="1:10" ht="18.75" customHeight="1" thickBot="1" x14ac:dyDescent="0.2">
      <c r="A25" s="320">
        <v>644</v>
      </c>
      <c r="B25" s="282">
        <v>254</v>
      </c>
      <c r="C25" s="281">
        <v>61</v>
      </c>
      <c r="D25" s="281">
        <v>9</v>
      </c>
      <c r="E25" s="321" t="s">
        <v>135</v>
      </c>
      <c r="F25" s="320">
        <v>530</v>
      </c>
      <c r="G25" s="282">
        <v>262</v>
      </c>
      <c r="H25" s="281">
        <v>46</v>
      </c>
      <c r="I25" s="281">
        <v>54</v>
      </c>
      <c r="J25" s="280" t="s">
        <v>135</v>
      </c>
    </row>
    <row r="26" spans="1:10" ht="18.75" customHeight="1" x14ac:dyDescent="0.15">
      <c r="J26" s="58" t="s">
        <v>16</v>
      </c>
    </row>
  </sheetData>
  <mergeCells count="3">
    <mergeCell ref="A3:E3"/>
    <mergeCell ref="F3:J3"/>
    <mergeCell ref="A1:J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5"/>
  <sheetViews>
    <sheetView zoomScaleNormal="100" workbookViewId="0">
      <selection activeCell="H3" sqref="H3"/>
    </sheetView>
  </sheetViews>
  <sheetFormatPr defaultRowHeight="13.5" x14ac:dyDescent="0.15"/>
  <cols>
    <col min="1" max="1" width="56.625" customWidth="1"/>
    <col min="2" max="2" width="9" bestFit="1" customWidth="1"/>
    <col min="3" max="3" width="10.25" customWidth="1"/>
    <col min="4" max="4" width="11.875" customWidth="1"/>
  </cols>
  <sheetData>
    <row r="1" spans="1:4" s="354" customFormat="1" ht="23.25" customHeight="1" x14ac:dyDescent="0.15">
      <c r="A1" s="57" t="s">
        <v>291</v>
      </c>
      <c r="B1" s="57"/>
      <c r="C1" s="57"/>
      <c r="D1" s="57"/>
    </row>
    <row r="2" spans="1:4" ht="18.75" customHeight="1" thickBot="1" x14ac:dyDescent="0.2"/>
    <row r="3" spans="1:4" ht="60.75" customHeight="1" thickBot="1" x14ac:dyDescent="0.2">
      <c r="A3" s="353"/>
      <c r="B3" s="269" t="s">
        <v>290</v>
      </c>
      <c r="C3" s="352" t="s">
        <v>289</v>
      </c>
      <c r="D3" s="351" t="s">
        <v>288</v>
      </c>
    </row>
    <row r="4" spans="1:4" ht="18.75" customHeight="1" thickTop="1" x14ac:dyDescent="0.15">
      <c r="A4" s="350" t="s">
        <v>287</v>
      </c>
      <c r="B4" s="349">
        <v>38274</v>
      </c>
      <c r="C4" s="348">
        <v>91801</v>
      </c>
      <c r="D4" s="347">
        <v>4242</v>
      </c>
    </row>
    <row r="5" spans="1:4" ht="18.75" customHeight="1" x14ac:dyDescent="0.15">
      <c r="A5" s="346" t="s">
        <v>286</v>
      </c>
      <c r="B5" s="345">
        <v>25370</v>
      </c>
      <c r="C5" s="344">
        <v>78284</v>
      </c>
      <c r="D5" s="343">
        <v>4236</v>
      </c>
    </row>
    <row r="6" spans="1:4" ht="18.75" customHeight="1" x14ac:dyDescent="0.15">
      <c r="A6" s="342" t="s">
        <v>285</v>
      </c>
      <c r="B6" s="341">
        <v>22977</v>
      </c>
      <c r="C6" s="340">
        <v>68298</v>
      </c>
      <c r="D6" s="339">
        <v>3983</v>
      </c>
    </row>
    <row r="7" spans="1:4" ht="18.75" customHeight="1" x14ac:dyDescent="0.15">
      <c r="A7" s="342" t="s">
        <v>284</v>
      </c>
      <c r="B7" s="341">
        <v>7503</v>
      </c>
      <c r="C7" s="340">
        <v>15006</v>
      </c>
      <c r="D7" s="339">
        <v>0</v>
      </c>
    </row>
    <row r="8" spans="1:4" ht="18.75" customHeight="1" x14ac:dyDescent="0.15">
      <c r="A8" s="342" t="s">
        <v>283</v>
      </c>
      <c r="B8" s="341">
        <v>12680</v>
      </c>
      <c r="C8" s="340">
        <v>46618</v>
      </c>
      <c r="D8" s="339">
        <v>3866</v>
      </c>
    </row>
    <row r="9" spans="1:4" ht="18.75" customHeight="1" x14ac:dyDescent="0.15">
      <c r="A9" s="342" t="s">
        <v>282</v>
      </c>
      <c r="B9" s="341">
        <v>522</v>
      </c>
      <c r="C9" s="340">
        <v>1218</v>
      </c>
      <c r="D9" s="339">
        <v>7</v>
      </c>
    </row>
    <row r="10" spans="1:4" ht="18.75" customHeight="1" x14ac:dyDescent="0.15">
      <c r="A10" s="342" t="s">
        <v>281</v>
      </c>
      <c r="B10" s="341">
        <v>2272</v>
      </c>
      <c r="C10" s="340">
        <v>5456</v>
      </c>
      <c r="D10" s="339">
        <v>110</v>
      </c>
    </row>
    <row r="11" spans="1:4" ht="18.75" customHeight="1" x14ac:dyDescent="0.15">
      <c r="A11" s="342" t="s">
        <v>280</v>
      </c>
      <c r="B11" s="341">
        <v>2393</v>
      </c>
      <c r="C11" s="340">
        <v>9986</v>
      </c>
      <c r="D11" s="339">
        <v>253</v>
      </c>
    </row>
    <row r="12" spans="1:4" ht="18.75" customHeight="1" x14ac:dyDescent="0.15">
      <c r="A12" s="342" t="s">
        <v>279</v>
      </c>
      <c r="B12" s="341">
        <v>99</v>
      </c>
      <c r="C12" s="340">
        <v>396</v>
      </c>
      <c r="D12" s="339">
        <v>0</v>
      </c>
    </row>
    <row r="13" spans="1:4" ht="18.75" customHeight="1" x14ac:dyDescent="0.15">
      <c r="A13" s="342" t="s">
        <v>278</v>
      </c>
      <c r="B13" s="341">
        <v>340</v>
      </c>
      <c r="C13" s="340">
        <v>1020</v>
      </c>
      <c r="D13" s="339">
        <v>0</v>
      </c>
    </row>
    <row r="14" spans="1:4" ht="18.75" customHeight="1" x14ac:dyDescent="0.15">
      <c r="A14" s="342" t="s">
        <v>277</v>
      </c>
      <c r="B14" s="341">
        <v>319</v>
      </c>
      <c r="C14" s="340">
        <v>1886</v>
      </c>
      <c r="D14" s="339">
        <v>60</v>
      </c>
    </row>
    <row r="15" spans="1:4" ht="18.75" customHeight="1" x14ac:dyDescent="0.15">
      <c r="A15" s="342" t="s">
        <v>276</v>
      </c>
      <c r="B15" s="341">
        <v>640</v>
      </c>
      <c r="C15" s="340">
        <v>2961</v>
      </c>
      <c r="D15" s="339">
        <v>59</v>
      </c>
    </row>
    <row r="16" spans="1:4" ht="18.75" customHeight="1" x14ac:dyDescent="0.15">
      <c r="A16" s="342" t="s">
        <v>275</v>
      </c>
      <c r="B16" s="341">
        <v>67</v>
      </c>
      <c r="C16" s="340">
        <v>222</v>
      </c>
      <c r="D16" s="339">
        <v>3</v>
      </c>
    </row>
    <row r="17" spans="1:4" ht="18.75" customHeight="1" x14ac:dyDescent="0.15">
      <c r="A17" s="342" t="s">
        <v>274</v>
      </c>
      <c r="B17" s="341">
        <v>242</v>
      </c>
      <c r="C17" s="340">
        <v>1131</v>
      </c>
      <c r="D17" s="339">
        <v>52</v>
      </c>
    </row>
    <row r="18" spans="1:4" ht="18.75" customHeight="1" x14ac:dyDescent="0.15">
      <c r="A18" s="342" t="s">
        <v>273</v>
      </c>
      <c r="B18" s="341">
        <v>35</v>
      </c>
      <c r="C18" s="340">
        <v>188</v>
      </c>
      <c r="D18" s="339">
        <v>10</v>
      </c>
    </row>
    <row r="19" spans="1:4" ht="18.75" customHeight="1" x14ac:dyDescent="0.15">
      <c r="A19" s="342" t="s">
        <v>272</v>
      </c>
      <c r="B19" s="341">
        <v>86</v>
      </c>
      <c r="C19" s="340">
        <v>562</v>
      </c>
      <c r="D19" s="339">
        <v>41</v>
      </c>
    </row>
    <row r="20" spans="1:4" ht="18.75" customHeight="1" x14ac:dyDescent="0.15">
      <c r="A20" s="342" t="s">
        <v>271</v>
      </c>
      <c r="B20" s="341">
        <v>271</v>
      </c>
      <c r="C20" s="340">
        <v>626</v>
      </c>
      <c r="D20" s="339">
        <v>0</v>
      </c>
    </row>
    <row r="21" spans="1:4" ht="18.75" customHeight="1" x14ac:dyDescent="0.15">
      <c r="A21" s="342" t="s">
        <v>270</v>
      </c>
      <c r="B21" s="341">
        <v>294</v>
      </c>
      <c r="C21" s="340">
        <v>994</v>
      </c>
      <c r="D21" s="339">
        <v>28</v>
      </c>
    </row>
    <row r="22" spans="1:4" ht="18.75" customHeight="1" x14ac:dyDescent="0.15">
      <c r="A22" s="342" t="s">
        <v>269</v>
      </c>
      <c r="B22" s="341">
        <v>306</v>
      </c>
      <c r="C22" s="340">
        <v>749</v>
      </c>
      <c r="D22" s="339">
        <v>6</v>
      </c>
    </row>
    <row r="23" spans="1:4" ht="18.75" customHeight="1" thickBot="1" x14ac:dyDescent="0.2">
      <c r="A23" s="338" t="s">
        <v>268</v>
      </c>
      <c r="B23" s="337">
        <v>12516</v>
      </c>
      <c r="C23" s="336">
        <v>12516</v>
      </c>
      <c r="D23" s="335">
        <v>0</v>
      </c>
    </row>
    <row r="24" spans="1:4" s="52" customFormat="1" ht="18" customHeight="1" x14ac:dyDescent="0.15">
      <c r="A24" s="52" t="s">
        <v>267</v>
      </c>
    </row>
    <row r="25" spans="1:4" s="52" customFormat="1" ht="18" customHeight="1" x14ac:dyDescent="0.15">
      <c r="A25" s="52" t="s">
        <v>266</v>
      </c>
    </row>
  </sheetData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G3" sqref="G3"/>
    </sheetView>
  </sheetViews>
  <sheetFormatPr defaultRowHeight="13.5" x14ac:dyDescent="0.15"/>
  <cols>
    <col min="1" max="7" width="11.875" customWidth="1"/>
  </cols>
  <sheetData>
    <row r="1" spans="1:7" s="354" customFormat="1" ht="23.25" customHeight="1" x14ac:dyDescent="0.15">
      <c r="A1" s="725" t="s">
        <v>299</v>
      </c>
      <c r="B1" s="725"/>
      <c r="C1" s="725"/>
      <c r="D1" s="725"/>
      <c r="E1" s="725"/>
      <c r="F1" s="725"/>
      <c r="G1" s="725"/>
    </row>
    <row r="2" spans="1:7" ht="18.75" customHeight="1" thickBot="1" x14ac:dyDescent="0.2">
      <c r="G2" s="55" t="s">
        <v>540</v>
      </c>
    </row>
    <row r="3" spans="1:7" ht="60.75" customHeight="1" thickBot="1" x14ac:dyDescent="0.2">
      <c r="A3" s="365" t="s">
        <v>298</v>
      </c>
      <c r="B3" s="364" t="s">
        <v>297</v>
      </c>
      <c r="C3" s="364" t="s">
        <v>296</v>
      </c>
      <c r="D3" s="364" t="s">
        <v>295</v>
      </c>
      <c r="E3" s="364" t="s">
        <v>294</v>
      </c>
      <c r="F3" s="364" t="s">
        <v>293</v>
      </c>
      <c r="G3" s="363" t="s">
        <v>292</v>
      </c>
    </row>
    <row r="4" spans="1:7" ht="18.75" customHeight="1" thickTop="1" x14ac:dyDescent="0.15">
      <c r="A4" s="349">
        <v>16406</v>
      </c>
      <c r="B4" s="362">
        <v>5581</v>
      </c>
      <c r="C4" s="362">
        <v>9935</v>
      </c>
      <c r="D4" s="362">
        <v>38718</v>
      </c>
      <c r="E4" s="362">
        <v>16888</v>
      </c>
      <c r="F4" s="362">
        <v>1487</v>
      </c>
      <c r="G4" s="361">
        <v>7291</v>
      </c>
    </row>
    <row r="5" spans="1:7" ht="18.75" customHeight="1" x14ac:dyDescent="0.15">
      <c r="A5" s="345">
        <v>16380</v>
      </c>
      <c r="B5" s="360">
        <v>5574</v>
      </c>
      <c r="C5" s="360">
        <v>9908</v>
      </c>
      <c r="D5" s="360">
        <v>38597</v>
      </c>
      <c r="E5" s="360">
        <v>16843</v>
      </c>
      <c r="F5" s="360">
        <v>1480</v>
      </c>
      <c r="G5" s="359">
        <v>7255</v>
      </c>
    </row>
    <row r="6" spans="1:7" ht="18.75" customHeight="1" x14ac:dyDescent="0.15">
      <c r="A6" s="341">
        <v>14960</v>
      </c>
      <c r="B6" s="358">
        <v>5243</v>
      </c>
      <c r="C6" s="358">
        <v>9095</v>
      </c>
      <c r="D6" s="358">
        <v>34340</v>
      </c>
      <c r="E6" s="358">
        <v>15527</v>
      </c>
      <c r="F6" s="358">
        <v>0</v>
      </c>
      <c r="G6" s="357">
        <v>0</v>
      </c>
    </row>
    <row r="7" spans="1:7" ht="18.75" customHeight="1" x14ac:dyDescent="0.15">
      <c r="A7" s="341">
        <v>0</v>
      </c>
      <c r="B7" s="358">
        <v>0</v>
      </c>
      <c r="C7" s="358">
        <v>0</v>
      </c>
      <c r="D7" s="358">
        <v>0</v>
      </c>
      <c r="E7" s="358">
        <v>0</v>
      </c>
      <c r="F7" s="358">
        <v>0</v>
      </c>
      <c r="G7" s="357">
        <v>0</v>
      </c>
    </row>
    <row r="8" spans="1:7" ht="18.75" customHeight="1" x14ac:dyDescent="0.15">
      <c r="A8" s="341">
        <v>14627</v>
      </c>
      <c r="B8" s="358">
        <v>5092</v>
      </c>
      <c r="C8" s="358">
        <v>8390</v>
      </c>
      <c r="D8" s="358">
        <v>32339</v>
      </c>
      <c r="E8" s="358">
        <v>14444</v>
      </c>
      <c r="F8" s="358">
        <v>0</v>
      </c>
      <c r="G8" s="357">
        <v>0</v>
      </c>
    </row>
    <row r="9" spans="1:7" ht="18.75" customHeight="1" x14ac:dyDescent="0.15">
      <c r="A9" s="341">
        <v>21</v>
      </c>
      <c r="B9" s="358">
        <v>11</v>
      </c>
      <c r="C9" s="358">
        <v>63</v>
      </c>
      <c r="D9" s="358">
        <v>180</v>
      </c>
      <c r="E9" s="358">
        <v>89</v>
      </c>
      <c r="F9" s="358">
        <v>0</v>
      </c>
      <c r="G9" s="357">
        <v>0</v>
      </c>
    </row>
    <row r="10" spans="1:7" ht="18.75" customHeight="1" x14ac:dyDescent="0.15">
      <c r="A10" s="341">
        <v>312</v>
      </c>
      <c r="B10" s="358">
        <v>140</v>
      </c>
      <c r="C10" s="358">
        <v>642</v>
      </c>
      <c r="D10" s="358">
        <v>1821</v>
      </c>
      <c r="E10" s="358">
        <v>994</v>
      </c>
      <c r="F10" s="358">
        <v>0</v>
      </c>
      <c r="G10" s="357">
        <v>0</v>
      </c>
    </row>
    <row r="11" spans="1:7" ht="18.75" customHeight="1" x14ac:dyDescent="0.15">
      <c r="A11" s="341">
        <v>1420</v>
      </c>
      <c r="B11" s="358">
        <v>331</v>
      </c>
      <c r="C11" s="358">
        <v>813</v>
      </c>
      <c r="D11" s="358">
        <v>4257</v>
      </c>
      <c r="E11" s="358">
        <v>1316</v>
      </c>
      <c r="F11" s="358">
        <v>1480</v>
      </c>
      <c r="G11" s="357">
        <v>7255</v>
      </c>
    </row>
    <row r="12" spans="1:7" ht="18.75" customHeight="1" x14ac:dyDescent="0.15">
      <c r="A12" s="341">
        <v>0</v>
      </c>
      <c r="B12" s="358">
        <v>0</v>
      </c>
      <c r="C12" s="358">
        <v>0</v>
      </c>
      <c r="D12" s="358">
        <v>0</v>
      </c>
      <c r="E12" s="358">
        <v>0</v>
      </c>
      <c r="F12" s="358">
        <v>0</v>
      </c>
      <c r="G12" s="357">
        <v>0</v>
      </c>
    </row>
    <row r="13" spans="1:7" ht="18.75" customHeight="1" x14ac:dyDescent="0.15">
      <c r="A13" s="341">
        <v>0</v>
      </c>
      <c r="B13" s="358">
        <v>0</v>
      </c>
      <c r="C13" s="358">
        <v>0</v>
      </c>
      <c r="D13" s="358">
        <v>0</v>
      </c>
      <c r="E13" s="358">
        <v>0</v>
      </c>
      <c r="F13" s="358">
        <v>0</v>
      </c>
      <c r="G13" s="357">
        <v>0</v>
      </c>
    </row>
    <row r="14" spans="1:7" ht="18.75" customHeight="1" x14ac:dyDescent="0.15">
      <c r="A14" s="341">
        <v>364</v>
      </c>
      <c r="B14" s="358">
        <v>81</v>
      </c>
      <c r="C14" s="358">
        <v>198</v>
      </c>
      <c r="D14" s="358">
        <v>1206</v>
      </c>
      <c r="E14" s="358">
        <v>357</v>
      </c>
      <c r="F14" s="358">
        <v>319</v>
      </c>
      <c r="G14" s="357">
        <v>1886</v>
      </c>
    </row>
    <row r="15" spans="1:7" ht="18.75" customHeight="1" x14ac:dyDescent="0.15">
      <c r="A15" s="341">
        <v>294</v>
      </c>
      <c r="B15" s="358">
        <v>76</v>
      </c>
      <c r="C15" s="358">
        <v>261</v>
      </c>
      <c r="D15" s="358">
        <v>1290</v>
      </c>
      <c r="E15" s="358">
        <v>426</v>
      </c>
      <c r="F15" s="358">
        <v>640</v>
      </c>
      <c r="G15" s="357">
        <v>2961</v>
      </c>
    </row>
    <row r="16" spans="1:7" ht="18.75" customHeight="1" x14ac:dyDescent="0.15">
      <c r="A16" s="341">
        <v>15</v>
      </c>
      <c r="B16" s="358">
        <v>4</v>
      </c>
      <c r="C16" s="358">
        <v>14</v>
      </c>
      <c r="D16" s="358">
        <v>52</v>
      </c>
      <c r="E16" s="358">
        <v>18</v>
      </c>
      <c r="F16" s="358">
        <v>0</v>
      </c>
      <c r="G16" s="357">
        <v>0</v>
      </c>
    </row>
    <row r="17" spans="1:7" ht="18.75" customHeight="1" x14ac:dyDescent="0.15">
      <c r="A17" s="341">
        <v>267</v>
      </c>
      <c r="B17" s="358">
        <v>63</v>
      </c>
      <c r="C17" s="358">
        <v>142</v>
      </c>
      <c r="D17" s="358">
        <v>683</v>
      </c>
      <c r="E17" s="358">
        <v>209</v>
      </c>
      <c r="F17" s="358">
        <v>206</v>
      </c>
      <c r="G17" s="357">
        <v>967</v>
      </c>
    </row>
    <row r="18" spans="1:7" ht="18.75" customHeight="1" x14ac:dyDescent="0.15">
      <c r="A18" s="341">
        <v>76</v>
      </c>
      <c r="B18" s="358">
        <v>14</v>
      </c>
      <c r="C18" s="358">
        <v>12</v>
      </c>
      <c r="D18" s="358">
        <v>87</v>
      </c>
      <c r="E18" s="358">
        <v>18</v>
      </c>
      <c r="F18" s="358">
        <v>16</v>
      </c>
      <c r="G18" s="357">
        <v>106</v>
      </c>
    </row>
    <row r="19" spans="1:7" ht="18.75" customHeight="1" x14ac:dyDescent="0.15">
      <c r="A19" s="341">
        <v>288</v>
      </c>
      <c r="B19" s="358">
        <v>58</v>
      </c>
      <c r="C19" s="358">
        <v>77</v>
      </c>
      <c r="D19" s="358">
        <v>513</v>
      </c>
      <c r="E19" s="358">
        <v>134</v>
      </c>
      <c r="F19" s="358">
        <v>86</v>
      </c>
      <c r="G19" s="357">
        <v>562</v>
      </c>
    </row>
    <row r="20" spans="1:7" ht="18.75" customHeight="1" x14ac:dyDescent="0.15">
      <c r="A20" s="341">
        <v>0</v>
      </c>
      <c r="B20" s="358">
        <v>0</v>
      </c>
      <c r="C20" s="358">
        <v>0</v>
      </c>
      <c r="D20" s="358">
        <v>0</v>
      </c>
      <c r="E20" s="358">
        <v>0</v>
      </c>
      <c r="F20" s="358">
        <v>0</v>
      </c>
      <c r="G20" s="357">
        <v>0</v>
      </c>
    </row>
    <row r="21" spans="1:7" ht="18.75" customHeight="1" x14ac:dyDescent="0.15">
      <c r="A21" s="341">
        <v>116</v>
      </c>
      <c r="B21" s="358">
        <v>35</v>
      </c>
      <c r="C21" s="358">
        <v>109</v>
      </c>
      <c r="D21" s="358">
        <v>426</v>
      </c>
      <c r="E21" s="358">
        <v>154</v>
      </c>
      <c r="F21" s="358">
        <v>213</v>
      </c>
      <c r="G21" s="357">
        <v>773</v>
      </c>
    </row>
    <row r="22" spans="1:7" ht="18.75" customHeight="1" x14ac:dyDescent="0.15">
      <c r="A22" s="341">
        <v>26</v>
      </c>
      <c r="B22" s="358">
        <v>7</v>
      </c>
      <c r="C22" s="358">
        <v>27</v>
      </c>
      <c r="D22" s="358">
        <v>121</v>
      </c>
      <c r="E22" s="358">
        <v>45</v>
      </c>
      <c r="F22" s="358">
        <v>7</v>
      </c>
      <c r="G22" s="357">
        <v>36</v>
      </c>
    </row>
    <row r="23" spans="1:7" ht="18.75" customHeight="1" thickBot="1" x14ac:dyDescent="0.2">
      <c r="A23" s="337">
        <v>0</v>
      </c>
      <c r="B23" s="356">
        <v>0</v>
      </c>
      <c r="C23" s="356">
        <v>0</v>
      </c>
      <c r="D23" s="356">
        <v>0</v>
      </c>
      <c r="E23" s="356">
        <v>0</v>
      </c>
      <c r="F23" s="356">
        <v>0</v>
      </c>
      <c r="G23" s="355">
        <v>0</v>
      </c>
    </row>
    <row r="24" spans="1:7" s="52" customFormat="1" ht="18" customHeight="1" x14ac:dyDescent="0.15">
      <c r="G24" s="3" t="s">
        <v>16</v>
      </c>
    </row>
    <row r="25" spans="1:7" s="52" customFormat="1" ht="18" customHeight="1" x14ac:dyDescent="0.15"/>
  </sheetData>
  <mergeCells count="1">
    <mergeCell ref="A1:G1"/>
  </mergeCells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6"/>
  <sheetViews>
    <sheetView workbookViewId="0">
      <selection activeCell="L13" sqref="L13"/>
    </sheetView>
  </sheetViews>
  <sheetFormatPr defaultColWidth="9" defaultRowHeight="18.75" customHeight="1" x14ac:dyDescent="0.15"/>
  <cols>
    <col min="1" max="1" width="22.25" style="52" customWidth="1"/>
    <col min="2" max="2" width="8" style="52" customWidth="1"/>
    <col min="3" max="6" width="7.25" style="52" customWidth="1"/>
    <col min="7" max="7" width="7.5" style="52" bestFit="1" customWidth="1"/>
    <col min="8" max="8" width="6.5" style="52" bestFit="1" customWidth="1"/>
    <col min="9" max="9" width="7.375" style="52" bestFit="1" customWidth="1"/>
    <col min="10" max="10" width="7.25" style="52" customWidth="1"/>
    <col min="11" max="11" width="6.625" style="52" customWidth="1"/>
    <col min="12" max="16384" width="9" style="52"/>
  </cols>
  <sheetData>
    <row r="1" spans="1:11" ht="18.75" customHeight="1" x14ac:dyDescent="0.15">
      <c r="A1" s="726" t="s">
        <v>319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</row>
    <row r="2" spans="1:11" ht="18.75" customHeight="1" x14ac:dyDescent="0.15">
      <c r="A2" s="726"/>
      <c r="B2" s="726"/>
      <c r="C2" s="726"/>
      <c r="D2" s="726"/>
      <c r="E2" s="726"/>
      <c r="F2" s="726"/>
      <c r="G2" s="726"/>
      <c r="H2" s="726"/>
      <c r="I2" s="726"/>
      <c r="J2" s="726"/>
      <c r="K2" s="726"/>
    </row>
    <row r="3" spans="1:11" ht="18.75" customHeight="1" x14ac:dyDescent="0.15">
      <c r="A3" s="382"/>
      <c r="B3" s="382"/>
      <c r="C3" s="382"/>
      <c r="D3" s="382"/>
      <c r="E3" s="382"/>
      <c r="F3" s="382"/>
      <c r="G3" s="382"/>
      <c r="H3" s="382"/>
      <c r="I3" s="382"/>
      <c r="J3" s="382"/>
      <c r="K3" s="382"/>
    </row>
    <row r="4" spans="1:11" ht="18.75" customHeight="1" thickBot="1" x14ac:dyDescent="0.2">
      <c r="H4" s="3"/>
      <c r="I4" s="3"/>
      <c r="J4" s="3"/>
      <c r="K4" s="3" t="s">
        <v>544</v>
      </c>
    </row>
    <row r="5" spans="1:11" ht="17.25" customHeight="1" x14ac:dyDescent="0.15">
      <c r="A5" s="727" t="s">
        <v>318</v>
      </c>
      <c r="B5" s="729" t="s">
        <v>317</v>
      </c>
      <c r="C5" s="734" t="s">
        <v>316</v>
      </c>
      <c r="D5" s="731" t="s">
        <v>315</v>
      </c>
      <c r="E5" s="731" t="s">
        <v>314</v>
      </c>
      <c r="F5" s="731"/>
      <c r="G5" s="731"/>
      <c r="H5" s="731"/>
      <c r="I5" s="731"/>
      <c r="J5" s="731"/>
      <c r="K5" s="732" t="s">
        <v>162</v>
      </c>
    </row>
    <row r="6" spans="1:11" s="380" customFormat="1" ht="38.25" customHeight="1" thickBot="1" x14ac:dyDescent="0.2">
      <c r="A6" s="728"/>
      <c r="B6" s="730"/>
      <c r="C6" s="735"/>
      <c r="D6" s="736"/>
      <c r="E6" s="381" t="s">
        <v>313</v>
      </c>
      <c r="F6" s="160" t="s">
        <v>312</v>
      </c>
      <c r="G6" s="160" t="s">
        <v>311</v>
      </c>
      <c r="H6" s="160" t="s">
        <v>310</v>
      </c>
      <c r="I6" s="160" t="s">
        <v>309</v>
      </c>
      <c r="J6" s="381" t="s">
        <v>308</v>
      </c>
      <c r="K6" s="733"/>
    </row>
    <row r="7" spans="1:11" ht="18" customHeight="1" thickTop="1" x14ac:dyDescent="0.15">
      <c r="A7" s="379" t="s">
        <v>307</v>
      </c>
      <c r="B7" s="374">
        <v>38274</v>
      </c>
      <c r="C7" s="377" t="s">
        <v>302</v>
      </c>
      <c r="D7" s="376" t="s">
        <v>302</v>
      </c>
      <c r="E7" s="376" t="s">
        <v>302</v>
      </c>
      <c r="F7" s="376" t="s">
        <v>302</v>
      </c>
      <c r="G7" s="376" t="s">
        <v>302</v>
      </c>
      <c r="H7" s="376" t="s">
        <v>302</v>
      </c>
      <c r="I7" s="376" t="s">
        <v>302</v>
      </c>
      <c r="J7" s="376" t="s">
        <v>302</v>
      </c>
      <c r="K7" s="378" t="s">
        <v>302</v>
      </c>
    </row>
    <row r="8" spans="1:11" ht="27.75" customHeight="1" x14ac:dyDescent="0.15">
      <c r="A8" s="366" t="s">
        <v>305</v>
      </c>
      <c r="B8" s="371">
        <v>36647</v>
      </c>
      <c r="C8" s="370">
        <v>20609</v>
      </c>
      <c r="D8" s="369">
        <v>331</v>
      </c>
      <c r="E8" s="369">
        <v>15656</v>
      </c>
      <c r="F8" s="369">
        <v>5931</v>
      </c>
      <c r="G8" s="369">
        <v>5552</v>
      </c>
      <c r="H8" s="369">
        <v>2385</v>
      </c>
      <c r="I8" s="369">
        <v>1050</v>
      </c>
      <c r="J8" s="369">
        <v>738</v>
      </c>
      <c r="K8" s="368">
        <v>51</v>
      </c>
    </row>
    <row r="9" spans="1:11" ht="18" customHeight="1" x14ac:dyDescent="0.15">
      <c r="A9" s="367" t="s">
        <v>304</v>
      </c>
      <c r="B9" s="371">
        <v>36072</v>
      </c>
      <c r="C9" s="370">
        <v>20383</v>
      </c>
      <c r="D9" s="369">
        <v>322</v>
      </c>
      <c r="E9" s="369">
        <v>15328</v>
      </c>
      <c r="F9" s="369">
        <v>5819</v>
      </c>
      <c r="G9" s="369">
        <v>5373</v>
      </c>
      <c r="H9" s="369">
        <v>2353</v>
      </c>
      <c r="I9" s="369">
        <v>1047</v>
      </c>
      <c r="J9" s="369">
        <v>736</v>
      </c>
      <c r="K9" s="368">
        <v>39</v>
      </c>
    </row>
    <row r="10" spans="1:11" ht="18" customHeight="1" x14ac:dyDescent="0.15">
      <c r="A10" s="367" t="s">
        <v>303</v>
      </c>
      <c r="B10" s="371">
        <v>575</v>
      </c>
      <c r="C10" s="370">
        <v>226</v>
      </c>
      <c r="D10" s="369">
        <v>9</v>
      </c>
      <c r="E10" s="369">
        <v>328</v>
      </c>
      <c r="F10" s="369">
        <v>112</v>
      </c>
      <c r="G10" s="369">
        <v>179</v>
      </c>
      <c r="H10" s="369">
        <v>32</v>
      </c>
      <c r="I10" s="369">
        <v>3</v>
      </c>
      <c r="J10" s="369">
        <v>2</v>
      </c>
      <c r="K10" s="368">
        <v>12</v>
      </c>
    </row>
    <row r="11" spans="1:11" ht="18" customHeight="1" x14ac:dyDescent="0.15">
      <c r="A11" s="366" t="s">
        <v>306</v>
      </c>
      <c r="B11" s="374">
        <v>91801</v>
      </c>
      <c r="C11" s="377" t="s">
        <v>302</v>
      </c>
      <c r="D11" s="376" t="s">
        <v>302</v>
      </c>
      <c r="E11" s="376" t="s">
        <v>302</v>
      </c>
      <c r="F11" s="376" t="s">
        <v>302</v>
      </c>
      <c r="G11" s="376" t="s">
        <v>302</v>
      </c>
      <c r="H11" s="376" t="s">
        <v>302</v>
      </c>
      <c r="I11" s="376" t="s">
        <v>302</v>
      </c>
      <c r="J11" s="376" t="s">
        <v>302</v>
      </c>
      <c r="K11" s="375" t="s">
        <v>302</v>
      </c>
    </row>
    <row r="12" spans="1:11" ht="28.5" customHeight="1" x14ac:dyDescent="0.15">
      <c r="A12" s="366" t="s">
        <v>305</v>
      </c>
      <c r="B12" s="374">
        <v>90051</v>
      </c>
      <c r="C12" s="373">
        <v>59305</v>
      </c>
      <c r="D12" s="373">
        <v>657</v>
      </c>
      <c r="E12" s="373">
        <v>29993</v>
      </c>
      <c r="F12" s="373">
        <v>9438</v>
      </c>
      <c r="G12" s="373">
        <v>9945</v>
      </c>
      <c r="H12" s="373">
        <v>5675</v>
      </c>
      <c r="I12" s="373">
        <v>2875</v>
      </c>
      <c r="J12" s="373">
        <v>2060</v>
      </c>
      <c r="K12" s="372">
        <v>96</v>
      </c>
    </row>
    <row r="13" spans="1:11" ht="18" customHeight="1" x14ac:dyDescent="0.15">
      <c r="A13" s="366" t="s">
        <v>304</v>
      </c>
      <c r="B13" s="374">
        <v>89157</v>
      </c>
      <c r="C13" s="373">
        <v>58834</v>
      </c>
      <c r="D13" s="373">
        <v>637</v>
      </c>
      <c r="E13" s="373">
        <v>29602</v>
      </c>
      <c r="F13" s="373">
        <v>9309</v>
      </c>
      <c r="G13" s="373">
        <v>9741</v>
      </c>
      <c r="H13" s="373">
        <v>5629</v>
      </c>
      <c r="I13" s="373">
        <v>2868</v>
      </c>
      <c r="J13" s="373">
        <v>2055</v>
      </c>
      <c r="K13" s="372">
        <v>84</v>
      </c>
    </row>
    <row r="14" spans="1:11" ht="18" customHeight="1" thickBot="1" x14ac:dyDescent="0.2">
      <c r="A14" s="527" t="s">
        <v>303</v>
      </c>
      <c r="B14" s="536">
        <v>894</v>
      </c>
      <c r="C14" s="537">
        <v>471</v>
      </c>
      <c r="D14" s="538">
        <v>20</v>
      </c>
      <c r="E14" s="538">
        <v>391</v>
      </c>
      <c r="F14" s="538">
        <v>129</v>
      </c>
      <c r="G14" s="538">
        <v>204</v>
      </c>
      <c r="H14" s="538">
        <v>46</v>
      </c>
      <c r="I14" s="538">
        <v>7</v>
      </c>
      <c r="J14" s="538">
        <v>5</v>
      </c>
      <c r="K14" s="539">
        <v>12</v>
      </c>
    </row>
    <row r="15" spans="1:11" ht="18.75" customHeight="1" x14ac:dyDescent="0.15">
      <c r="A15" s="52" t="s">
        <v>301</v>
      </c>
      <c r="K15" s="3" t="s">
        <v>16</v>
      </c>
    </row>
    <row r="16" spans="1:11" ht="18.75" customHeight="1" x14ac:dyDescent="0.15">
      <c r="A16" s="52" t="s">
        <v>300</v>
      </c>
    </row>
  </sheetData>
  <mergeCells count="7">
    <mergeCell ref="A1:K2"/>
    <mergeCell ref="A5:A6"/>
    <mergeCell ref="B5:B6"/>
    <mergeCell ref="E5:J5"/>
    <mergeCell ref="K5:K6"/>
    <mergeCell ref="C5:C6"/>
    <mergeCell ref="D5:D6"/>
  </mergeCells>
  <phoneticPr fontId="2"/>
  <pageMargins left="0.39370078740157483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9"/>
  <sheetViews>
    <sheetView view="pageBreakPreview" topLeftCell="A7" zoomScaleNormal="100" zoomScaleSheetLayoutView="100" workbookViewId="0">
      <selection activeCell="L11" sqref="L11"/>
    </sheetView>
  </sheetViews>
  <sheetFormatPr defaultColWidth="9" defaultRowHeight="19.5" customHeight="1" x14ac:dyDescent="0.15"/>
  <cols>
    <col min="1" max="1" width="2.75" style="2" customWidth="1"/>
    <col min="2" max="2" width="19" style="2" customWidth="1"/>
    <col min="3" max="10" width="8.125" style="2" customWidth="1"/>
    <col min="11" max="11" width="4" style="2" customWidth="1"/>
    <col min="12" max="16384" width="9" style="2"/>
  </cols>
  <sheetData>
    <row r="1" spans="1:10" ht="19.5" customHeight="1" x14ac:dyDescent="0.15">
      <c r="A1" s="726" t="s">
        <v>335</v>
      </c>
      <c r="B1" s="726"/>
      <c r="C1" s="726"/>
      <c r="D1" s="726"/>
      <c r="E1" s="726"/>
      <c r="F1" s="726"/>
      <c r="G1" s="726"/>
      <c r="H1" s="726"/>
      <c r="I1" s="726"/>
      <c r="J1" s="726"/>
    </row>
    <row r="2" spans="1:10" ht="19.5" customHeight="1" x14ac:dyDescent="0.15">
      <c r="A2" s="726"/>
      <c r="B2" s="726"/>
      <c r="C2" s="726"/>
      <c r="D2" s="726"/>
      <c r="E2" s="726"/>
      <c r="F2" s="726"/>
      <c r="G2" s="726"/>
      <c r="H2" s="726"/>
      <c r="I2" s="726"/>
      <c r="J2" s="726"/>
    </row>
    <row r="3" spans="1:10" ht="19.5" customHeight="1" thickBot="1" x14ac:dyDescent="0.2">
      <c r="I3" s="3"/>
      <c r="J3" s="3" t="s">
        <v>540</v>
      </c>
    </row>
    <row r="4" spans="1:10" ht="19.5" customHeight="1" x14ac:dyDescent="0.15">
      <c r="A4" s="739" t="s">
        <v>336</v>
      </c>
      <c r="B4" s="740"/>
      <c r="C4" s="743" t="s">
        <v>337</v>
      </c>
      <c r="D4" s="745" t="s">
        <v>332</v>
      </c>
      <c r="E4" s="665"/>
      <c r="F4" s="665"/>
      <c r="G4" s="665"/>
      <c r="H4" s="665"/>
      <c r="I4" s="665"/>
      <c r="J4" s="665"/>
    </row>
    <row r="5" spans="1:10" ht="19.5" customHeight="1" thickBot="1" x14ac:dyDescent="0.2">
      <c r="A5" s="741"/>
      <c r="B5" s="742"/>
      <c r="C5" s="744"/>
      <c r="D5" s="384" t="s">
        <v>338</v>
      </c>
      <c r="E5" s="385" t="s">
        <v>339</v>
      </c>
      <c r="F5" s="385" t="s">
        <v>340</v>
      </c>
      <c r="G5" s="385" t="s">
        <v>341</v>
      </c>
      <c r="H5" s="385" t="s">
        <v>342</v>
      </c>
      <c r="I5" s="385" t="s">
        <v>343</v>
      </c>
      <c r="J5" s="386" t="s">
        <v>344</v>
      </c>
    </row>
    <row r="6" spans="1:10" ht="19.5" customHeight="1" thickTop="1" x14ac:dyDescent="0.15">
      <c r="A6" s="746" t="s">
        <v>345</v>
      </c>
      <c r="B6" s="747"/>
      <c r="C6" s="528">
        <v>38274</v>
      </c>
      <c r="D6" s="529">
        <v>12516</v>
      </c>
      <c r="E6" s="530">
        <v>9901</v>
      </c>
      <c r="F6" s="530">
        <v>7127</v>
      </c>
      <c r="G6" s="530">
        <v>6341</v>
      </c>
      <c r="H6" s="530">
        <v>1815</v>
      </c>
      <c r="I6" s="530">
        <v>410</v>
      </c>
      <c r="J6" s="531">
        <v>164</v>
      </c>
    </row>
    <row r="7" spans="1:10" ht="19.5" customHeight="1" x14ac:dyDescent="0.15">
      <c r="A7" s="748" t="s">
        <v>346</v>
      </c>
      <c r="B7" s="749"/>
      <c r="C7" s="528">
        <v>91801</v>
      </c>
      <c r="D7" s="529">
        <v>12516</v>
      </c>
      <c r="E7" s="530">
        <v>19802</v>
      </c>
      <c r="F7" s="530">
        <v>21381</v>
      </c>
      <c r="G7" s="530">
        <v>25364</v>
      </c>
      <c r="H7" s="530">
        <v>9075</v>
      </c>
      <c r="I7" s="530">
        <v>2460</v>
      </c>
      <c r="J7" s="531">
        <v>1203</v>
      </c>
    </row>
    <row r="8" spans="1:10" ht="19.5" customHeight="1" thickBot="1" x14ac:dyDescent="0.2">
      <c r="A8" s="737" t="s">
        <v>347</v>
      </c>
      <c r="B8" s="738"/>
      <c r="C8" s="532">
        <v>29270</v>
      </c>
      <c r="D8" s="533">
        <v>2882</v>
      </c>
      <c r="E8" s="534">
        <v>10782</v>
      </c>
      <c r="F8" s="534">
        <v>7056</v>
      </c>
      <c r="G8" s="534">
        <v>3884</v>
      </c>
      <c r="H8" s="534">
        <v>2275</v>
      </c>
      <c r="I8" s="534">
        <v>1464</v>
      </c>
      <c r="J8" s="535">
        <v>927</v>
      </c>
    </row>
    <row r="9" spans="1:10" ht="19.5" customHeight="1" x14ac:dyDescent="0.15">
      <c r="J9" s="3" t="s">
        <v>16</v>
      </c>
    </row>
  </sheetData>
  <mergeCells count="7">
    <mergeCell ref="A8:B8"/>
    <mergeCell ref="A1:J2"/>
    <mergeCell ref="A4:B5"/>
    <mergeCell ref="C4:C5"/>
    <mergeCell ref="D4:J4"/>
    <mergeCell ref="A6:B6"/>
    <mergeCell ref="A7:B7"/>
  </mergeCells>
  <phoneticPr fontId="2"/>
  <pageMargins left="0.78740157480314965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56"/>
  <sheetViews>
    <sheetView workbookViewId="0">
      <selection activeCell="Q36" sqref="Q36"/>
    </sheetView>
  </sheetViews>
  <sheetFormatPr defaultColWidth="9" defaultRowHeight="15.75" customHeight="1" x14ac:dyDescent="0.15"/>
  <cols>
    <col min="1" max="3" width="1.625" style="390" customWidth="1"/>
    <col min="4" max="4" width="14.125" style="390" customWidth="1"/>
    <col min="5" max="6" width="9.25" style="391" bestFit="1" customWidth="1"/>
    <col min="7" max="7" width="8.25" style="391" customWidth="1"/>
    <col min="8" max="8" width="1.625" style="391" customWidth="1"/>
    <col min="9" max="10" width="1.625" style="390" customWidth="1"/>
    <col min="11" max="11" width="15" style="390" customWidth="1"/>
    <col min="12" max="12" width="7.5" style="390" customWidth="1"/>
    <col min="13" max="13" width="7.625" style="390" customWidth="1"/>
    <col min="14" max="14" width="7.5" style="390" customWidth="1"/>
    <col min="15" max="16384" width="9" style="390"/>
  </cols>
  <sheetData>
    <row r="1" spans="1:15" ht="23.25" customHeight="1" x14ac:dyDescent="0.15">
      <c r="A1" s="1" t="s">
        <v>460</v>
      </c>
      <c r="B1" s="1"/>
      <c r="C1" s="1"/>
      <c r="D1" s="1"/>
      <c r="E1" s="1"/>
      <c r="F1" s="1"/>
      <c r="G1" s="1"/>
      <c r="H1" s="1"/>
      <c r="I1" s="1"/>
      <c r="J1" s="1"/>
    </row>
    <row r="2" spans="1:15" ht="13.9" customHeight="1" thickBot="1" x14ac:dyDescent="0.2">
      <c r="A2" s="406"/>
      <c r="B2" s="406"/>
      <c r="C2" s="406"/>
      <c r="D2" s="406"/>
      <c r="E2" s="407"/>
      <c r="F2" s="407"/>
      <c r="G2" s="407"/>
      <c r="H2" s="407"/>
      <c r="I2" s="406"/>
      <c r="J2" s="406"/>
      <c r="K2" s="406"/>
      <c r="L2" s="406"/>
      <c r="M2" s="406"/>
      <c r="N2" s="406"/>
      <c r="O2" s="405"/>
    </row>
    <row r="3" spans="1:15" ht="15.75" customHeight="1" x14ac:dyDescent="0.15">
      <c r="A3" s="753" t="s">
        <v>459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5"/>
    </row>
    <row r="4" spans="1:15" ht="15" customHeight="1" thickBot="1" x14ac:dyDescent="0.2">
      <c r="A4" s="756" t="s">
        <v>495</v>
      </c>
      <c r="B4" s="757"/>
      <c r="C4" s="757"/>
      <c r="D4" s="758"/>
      <c r="E4" s="404" t="s">
        <v>457</v>
      </c>
      <c r="F4" s="458" t="s">
        <v>497</v>
      </c>
      <c r="G4" s="517" t="s">
        <v>456</v>
      </c>
      <c r="H4" s="759" t="s">
        <v>458</v>
      </c>
      <c r="I4" s="760"/>
      <c r="J4" s="760"/>
      <c r="K4" s="761"/>
      <c r="L4" s="404" t="s">
        <v>457</v>
      </c>
      <c r="M4" s="458" t="s">
        <v>496</v>
      </c>
      <c r="N4" s="516" t="s">
        <v>456</v>
      </c>
    </row>
    <row r="5" spans="1:15" ht="15" customHeight="1" thickTop="1" x14ac:dyDescent="0.15">
      <c r="A5" s="763" t="s">
        <v>455</v>
      </c>
      <c r="B5" s="763"/>
      <c r="C5" s="763"/>
      <c r="D5" s="763"/>
      <c r="E5" s="593">
        <v>27737</v>
      </c>
      <c r="F5" s="594">
        <v>25011</v>
      </c>
      <c r="G5" s="595">
        <v>2726</v>
      </c>
      <c r="H5" s="403"/>
      <c r="I5" s="402"/>
      <c r="J5" s="764" t="s">
        <v>454</v>
      </c>
      <c r="K5" s="765"/>
      <c r="L5" s="606">
        <v>60</v>
      </c>
      <c r="M5" s="607">
        <v>51</v>
      </c>
      <c r="N5" s="608">
        <v>9</v>
      </c>
    </row>
    <row r="6" spans="1:15" ht="15" customHeight="1" x14ac:dyDescent="0.15">
      <c r="A6" s="401"/>
      <c r="B6" s="762" t="s">
        <v>499</v>
      </c>
      <c r="C6" s="762"/>
      <c r="D6" s="762"/>
      <c r="E6" s="596">
        <v>27173</v>
      </c>
      <c r="F6" s="597">
        <v>24549</v>
      </c>
      <c r="G6" s="598">
        <v>2624</v>
      </c>
      <c r="H6" s="400"/>
      <c r="I6" s="399"/>
      <c r="J6" s="751" t="s">
        <v>453</v>
      </c>
      <c r="K6" s="752"/>
      <c r="L6" s="599">
        <v>54</v>
      </c>
      <c r="M6" s="600">
        <v>41</v>
      </c>
      <c r="N6" s="609">
        <v>13</v>
      </c>
    </row>
    <row r="7" spans="1:15" ht="15" customHeight="1" x14ac:dyDescent="0.15">
      <c r="A7" s="393"/>
      <c r="B7" s="393"/>
      <c r="C7" s="751" t="s">
        <v>500</v>
      </c>
      <c r="D7" s="751"/>
      <c r="E7" s="599">
        <v>9882</v>
      </c>
      <c r="F7" s="600">
        <v>8668</v>
      </c>
      <c r="G7" s="601">
        <v>1214</v>
      </c>
      <c r="H7" s="398"/>
      <c r="I7" s="399"/>
      <c r="J7" s="751" t="s">
        <v>452</v>
      </c>
      <c r="K7" s="752"/>
      <c r="L7" s="599">
        <v>58</v>
      </c>
      <c r="M7" s="600">
        <v>51</v>
      </c>
      <c r="N7" s="609">
        <v>7</v>
      </c>
    </row>
    <row r="8" spans="1:15" ht="15" customHeight="1" x14ac:dyDescent="0.15">
      <c r="A8" s="393"/>
      <c r="B8" s="393"/>
      <c r="C8" s="393"/>
      <c r="D8" s="514" t="s">
        <v>451</v>
      </c>
      <c r="E8" s="599">
        <v>409</v>
      </c>
      <c r="F8" s="600">
        <v>247</v>
      </c>
      <c r="G8" s="601">
        <v>162</v>
      </c>
      <c r="H8" s="398"/>
      <c r="I8" s="399"/>
      <c r="J8" s="751" t="s">
        <v>450</v>
      </c>
      <c r="K8" s="752"/>
      <c r="L8" s="599">
        <v>164</v>
      </c>
      <c r="M8" s="600">
        <v>154</v>
      </c>
      <c r="N8" s="609">
        <v>10</v>
      </c>
    </row>
    <row r="9" spans="1:15" ht="15" customHeight="1" x14ac:dyDescent="0.15">
      <c r="A9" s="393"/>
      <c r="B9" s="393"/>
      <c r="C9" s="393"/>
      <c r="D9" s="514" t="s">
        <v>449</v>
      </c>
      <c r="E9" s="599">
        <v>525</v>
      </c>
      <c r="F9" s="600">
        <v>399</v>
      </c>
      <c r="G9" s="601">
        <v>126</v>
      </c>
      <c r="H9" s="398"/>
      <c r="I9" s="399"/>
      <c r="J9" s="751" t="s">
        <v>448</v>
      </c>
      <c r="K9" s="752"/>
      <c r="L9" s="599">
        <v>30</v>
      </c>
      <c r="M9" s="600">
        <v>30</v>
      </c>
      <c r="N9" s="610" t="s">
        <v>469</v>
      </c>
    </row>
    <row r="10" spans="1:15" ht="15" customHeight="1" x14ac:dyDescent="0.15">
      <c r="A10" s="393"/>
      <c r="B10" s="393"/>
      <c r="C10" s="393"/>
      <c r="D10" s="514" t="s">
        <v>447</v>
      </c>
      <c r="E10" s="599">
        <v>129</v>
      </c>
      <c r="F10" s="600">
        <v>112</v>
      </c>
      <c r="G10" s="601">
        <v>17</v>
      </c>
      <c r="H10" s="398"/>
      <c r="I10" s="399"/>
      <c r="J10" s="751" t="s">
        <v>446</v>
      </c>
      <c r="K10" s="752"/>
      <c r="L10" s="599">
        <v>107</v>
      </c>
      <c r="M10" s="600">
        <v>67</v>
      </c>
      <c r="N10" s="609">
        <v>40</v>
      </c>
    </row>
    <row r="11" spans="1:15" ht="15" customHeight="1" x14ac:dyDescent="0.15">
      <c r="A11" s="393"/>
      <c r="B11" s="393"/>
      <c r="C11" s="393"/>
      <c r="D11" s="514" t="s">
        <v>445</v>
      </c>
      <c r="E11" s="599">
        <v>325</v>
      </c>
      <c r="F11" s="600">
        <v>283</v>
      </c>
      <c r="G11" s="601">
        <v>42</v>
      </c>
      <c r="H11" s="398"/>
      <c r="I11" s="399"/>
      <c r="J11" s="751" t="s">
        <v>444</v>
      </c>
      <c r="K11" s="752"/>
      <c r="L11" s="599">
        <v>69</v>
      </c>
      <c r="M11" s="600">
        <v>69</v>
      </c>
      <c r="N11" s="610" t="s">
        <v>513</v>
      </c>
    </row>
    <row r="12" spans="1:15" ht="15" customHeight="1" x14ac:dyDescent="0.15">
      <c r="A12" s="393"/>
      <c r="B12" s="393"/>
      <c r="C12" s="393"/>
      <c r="D12" s="514" t="s">
        <v>443</v>
      </c>
      <c r="E12" s="599">
        <v>1260</v>
      </c>
      <c r="F12" s="600">
        <v>1107</v>
      </c>
      <c r="G12" s="601">
        <v>153</v>
      </c>
      <c r="H12" s="398"/>
      <c r="I12" s="399"/>
      <c r="J12" s="751" t="s">
        <v>442</v>
      </c>
      <c r="K12" s="752"/>
      <c r="L12" s="599">
        <v>31</v>
      </c>
      <c r="M12" s="600">
        <v>31</v>
      </c>
      <c r="N12" s="610" t="s">
        <v>513</v>
      </c>
    </row>
    <row r="13" spans="1:15" ht="15" customHeight="1" x14ac:dyDescent="0.15">
      <c r="A13" s="393"/>
      <c r="B13" s="393"/>
      <c r="C13" s="393"/>
      <c r="D13" s="514" t="s">
        <v>441</v>
      </c>
      <c r="E13" s="599">
        <v>1888</v>
      </c>
      <c r="F13" s="600">
        <v>1790</v>
      </c>
      <c r="G13" s="601">
        <v>98</v>
      </c>
      <c r="H13" s="398"/>
      <c r="I13" s="399"/>
      <c r="J13" s="751" t="s">
        <v>440</v>
      </c>
      <c r="K13" s="752"/>
      <c r="L13" s="599">
        <v>16</v>
      </c>
      <c r="M13" s="600">
        <v>16</v>
      </c>
      <c r="N13" s="610" t="s">
        <v>513</v>
      </c>
    </row>
    <row r="14" spans="1:15" ht="15" customHeight="1" x14ac:dyDescent="0.15">
      <c r="A14" s="393"/>
      <c r="B14" s="393"/>
      <c r="C14" s="393"/>
      <c r="D14" s="514" t="s">
        <v>439</v>
      </c>
      <c r="E14" s="599">
        <v>391</v>
      </c>
      <c r="F14" s="600">
        <v>267</v>
      </c>
      <c r="G14" s="601">
        <v>124</v>
      </c>
      <c r="H14" s="398"/>
      <c r="I14" s="399"/>
      <c r="J14" s="751" t="s">
        <v>438</v>
      </c>
      <c r="K14" s="752"/>
      <c r="L14" s="599">
        <v>6</v>
      </c>
      <c r="M14" s="600">
        <v>6</v>
      </c>
      <c r="N14" s="610" t="s">
        <v>513</v>
      </c>
    </row>
    <row r="15" spans="1:15" ht="15" customHeight="1" x14ac:dyDescent="0.15">
      <c r="A15" s="393"/>
      <c r="B15" s="393"/>
      <c r="C15" s="393"/>
      <c r="D15" s="514" t="s">
        <v>437</v>
      </c>
      <c r="E15" s="599">
        <v>340</v>
      </c>
      <c r="F15" s="600">
        <v>229</v>
      </c>
      <c r="G15" s="601">
        <v>111</v>
      </c>
      <c r="H15" s="398"/>
      <c r="I15" s="399"/>
      <c r="J15" s="751" t="s">
        <v>436</v>
      </c>
      <c r="K15" s="752"/>
      <c r="L15" s="599">
        <v>12</v>
      </c>
      <c r="M15" s="600">
        <v>12</v>
      </c>
      <c r="N15" s="610" t="s">
        <v>513</v>
      </c>
    </row>
    <row r="16" spans="1:15" ht="15" customHeight="1" x14ac:dyDescent="0.15">
      <c r="A16" s="393"/>
      <c r="B16" s="393"/>
      <c r="C16" s="393"/>
      <c r="D16" s="514" t="s">
        <v>435</v>
      </c>
      <c r="E16" s="599">
        <v>512</v>
      </c>
      <c r="F16" s="600">
        <v>414</v>
      </c>
      <c r="G16" s="601">
        <v>98</v>
      </c>
      <c r="H16" s="398"/>
      <c r="I16" s="399"/>
      <c r="J16" s="751" t="s">
        <v>434</v>
      </c>
      <c r="K16" s="752"/>
      <c r="L16" s="599">
        <v>11</v>
      </c>
      <c r="M16" s="600">
        <v>11</v>
      </c>
      <c r="N16" s="610" t="s">
        <v>469</v>
      </c>
    </row>
    <row r="17" spans="1:14" ht="15" customHeight="1" x14ac:dyDescent="0.15">
      <c r="A17" s="393"/>
      <c r="B17" s="393"/>
      <c r="C17" s="393"/>
      <c r="D17" s="514" t="s">
        <v>433</v>
      </c>
      <c r="E17" s="599">
        <v>249</v>
      </c>
      <c r="F17" s="600">
        <v>245</v>
      </c>
      <c r="G17" s="601">
        <v>4</v>
      </c>
      <c r="H17" s="398"/>
      <c r="I17" s="399"/>
      <c r="J17" s="751" t="s">
        <v>432</v>
      </c>
      <c r="K17" s="752"/>
      <c r="L17" s="599">
        <v>59</v>
      </c>
      <c r="M17" s="600">
        <v>57</v>
      </c>
      <c r="N17" s="609">
        <v>2</v>
      </c>
    </row>
    <row r="18" spans="1:14" ht="15" customHeight="1" x14ac:dyDescent="0.15">
      <c r="A18" s="393"/>
      <c r="B18" s="393"/>
      <c r="C18" s="393"/>
      <c r="D18" s="514" t="s">
        <v>431</v>
      </c>
      <c r="E18" s="599">
        <v>634</v>
      </c>
      <c r="F18" s="600">
        <v>624</v>
      </c>
      <c r="G18" s="601">
        <v>10</v>
      </c>
      <c r="H18" s="398"/>
      <c r="I18" s="399"/>
      <c r="J18" s="751" t="s">
        <v>430</v>
      </c>
      <c r="K18" s="752"/>
      <c r="L18" s="599">
        <v>245</v>
      </c>
      <c r="M18" s="600">
        <v>236</v>
      </c>
      <c r="N18" s="609">
        <v>9</v>
      </c>
    </row>
    <row r="19" spans="1:14" ht="15" customHeight="1" x14ac:dyDescent="0.15">
      <c r="A19" s="393"/>
      <c r="B19" s="393"/>
      <c r="C19" s="393"/>
      <c r="D19" s="514" t="s">
        <v>429</v>
      </c>
      <c r="E19" s="599">
        <v>860</v>
      </c>
      <c r="F19" s="600">
        <v>754</v>
      </c>
      <c r="G19" s="601">
        <v>106</v>
      </c>
      <c r="H19" s="398"/>
      <c r="I19" s="399"/>
      <c r="J19" s="751" t="s">
        <v>428</v>
      </c>
      <c r="K19" s="752"/>
      <c r="L19" s="599">
        <v>1177</v>
      </c>
      <c r="M19" s="600">
        <v>1133</v>
      </c>
      <c r="N19" s="609">
        <v>44</v>
      </c>
    </row>
    <row r="20" spans="1:14" ht="15" customHeight="1" x14ac:dyDescent="0.15">
      <c r="A20" s="393"/>
      <c r="B20" s="393"/>
      <c r="C20" s="393"/>
      <c r="D20" s="514" t="s">
        <v>427</v>
      </c>
      <c r="E20" s="599">
        <v>82</v>
      </c>
      <c r="F20" s="600">
        <v>63</v>
      </c>
      <c r="G20" s="601">
        <v>19</v>
      </c>
      <c r="H20" s="398"/>
      <c r="I20" s="399"/>
      <c r="J20" s="751" t="s">
        <v>426</v>
      </c>
      <c r="K20" s="752"/>
      <c r="L20" s="599">
        <v>17</v>
      </c>
      <c r="M20" s="600">
        <v>14</v>
      </c>
      <c r="N20" s="609">
        <v>3</v>
      </c>
    </row>
    <row r="21" spans="1:14" ht="15" customHeight="1" x14ac:dyDescent="0.15">
      <c r="A21" s="393"/>
      <c r="B21" s="393"/>
      <c r="C21" s="393"/>
      <c r="D21" s="514" t="s">
        <v>425</v>
      </c>
      <c r="E21" s="599">
        <v>1908</v>
      </c>
      <c r="F21" s="600">
        <v>1853</v>
      </c>
      <c r="G21" s="601">
        <v>55</v>
      </c>
      <c r="H21" s="398"/>
      <c r="I21" s="399"/>
      <c r="J21" s="751" t="s">
        <v>424</v>
      </c>
      <c r="K21" s="752"/>
      <c r="L21" s="599">
        <v>69</v>
      </c>
      <c r="M21" s="600">
        <v>33</v>
      </c>
      <c r="N21" s="609">
        <v>36</v>
      </c>
    </row>
    <row r="22" spans="1:14" ht="15" customHeight="1" x14ac:dyDescent="0.15">
      <c r="A22" s="393"/>
      <c r="B22" s="393"/>
      <c r="C22" s="393"/>
      <c r="D22" s="514" t="s">
        <v>423</v>
      </c>
      <c r="E22" s="599">
        <v>118</v>
      </c>
      <c r="F22" s="600">
        <v>96</v>
      </c>
      <c r="G22" s="601">
        <v>22</v>
      </c>
      <c r="H22" s="398"/>
      <c r="I22" s="399"/>
      <c r="J22" s="751" t="s">
        <v>422</v>
      </c>
      <c r="K22" s="752"/>
      <c r="L22" s="599">
        <v>86</v>
      </c>
      <c r="M22" s="600">
        <v>84</v>
      </c>
      <c r="N22" s="609">
        <v>2</v>
      </c>
    </row>
    <row r="23" spans="1:14" ht="15" customHeight="1" x14ac:dyDescent="0.15">
      <c r="A23" s="393"/>
      <c r="B23" s="393"/>
      <c r="C23" s="393"/>
      <c r="D23" s="514" t="s">
        <v>421</v>
      </c>
      <c r="E23" s="599">
        <v>252</v>
      </c>
      <c r="F23" s="600">
        <v>185</v>
      </c>
      <c r="G23" s="601">
        <v>67</v>
      </c>
      <c r="H23" s="398"/>
      <c r="I23" s="399"/>
      <c r="J23" s="751" t="s">
        <v>420</v>
      </c>
      <c r="K23" s="752"/>
      <c r="L23" s="599">
        <v>85</v>
      </c>
      <c r="M23" s="600">
        <v>85</v>
      </c>
      <c r="N23" s="610" t="s">
        <v>513</v>
      </c>
    </row>
    <row r="24" spans="1:14" ht="15" customHeight="1" x14ac:dyDescent="0.15">
      <c r="A24" s="393"/>
      <c r="B24" s="393"/>
      <c r="C24" s="751" t="s">
        <v>419</v>
      </c>
      <c r="D24" s="751"/>
      <c r="E24" s="599">
        <v>123</v>
      </c>
      <c r="F24" s="600">
        <v>109</v>
      </c>
      <c r="G24" s="601">
        <v>14</v>
      </c>
      <c r="H24" s="398"/>
      <c r="I24" s="399"/>
      <c r="J24" s="751" t="s">
        <v>418</v>
      </c>
      <c r="K24" s="752"/>
      <c r="L24" s="611" t="s">
        <v>513</v>
      </c>
      <c r="M24" s="612" t="s">
        <v>513</v>
      </c>
      <c r="N24" s="610" t="s">
        <v>513</v>
      </c>
    </row>
    <row r="25" spans="1:14" ht="15" customHeight="1" x14ac:dyDescent="0.15">
      <c r="A25" s="393"/>
      <c r="B25" s="393"/>
      <c r="C25" s="751" t="s">
        <v>417</v>
      </c>
      <c r="D25" s="751"/>
      <c r="E25" s="599">
        <v>648</v>
      </c>
      <c r="F25" s="600">
        <v>587</v>
      </c>
      <c r="G25" s="601">
        <v>61</v>
      </c>
      <c r="H25" s="398"/>
      <c r="I25" s="399"/>
      <c r="J25" s="514"/>
      <c r="K25" s="515"/>
      <c r="L25" s="397"/>
      <c r="M25" s="396"/>
      <c r="N25" s="395"/>
    </row>
    <row r="26" spans="1:14" ht="15" customHeight="1" x14ac:dyDescent="0.15">
      <c r="A26" s="393"/>
      <c r="B26" s="393"/>
      <c r="C26" s="751" t="s">
        <v>416</v>
      </c>
      <c r="D26" s="751"/>
      <c r="E26" s="599">
        <v>92</v>
      </c>
      <c r="F26" s="600">
        <v>77</v>
      </c>
      <c r="G26" s="601">
        <v>15</v>
      </c>
      <c r="H26" s="398"/>
      <c r="I26" s="766" t="s">
        <v>415</v>
      </c>
      <c r="J26" s="766"/>
      <c r="K26" s="767"/>
      <c r="L26" s="613">
        <v>564</v>
      </c>
      <c r="M26" s="614">
        <v>462</v>
      </c>
      <c r="N26" s="615">
        <v>102</v>
      </c>
    </row>
    <row r="27" spans="1:14" ht="15" customHeight="1" x14ac:dyDescent="0.15">
      <c r="A27" s="393"/>
      <c r="B27" s="393"/>
      <c r="C27" s="751" t="s">
        <v>414</v>
      </c>
      <c r="D27" s="751"/>
      <c r="E27" s="599">
        <v>45</v>
      </c>
      <c r="F27" s="600">
        <v>39</v>
      </c>
      <c r="G27" s="601">
        <v>6</v>
      </c>
      <c r="H27" s="398"/>
      <c r="I27" s="518"/>
      <c r="J27" s="766" t="s">
        <v>413</v>
      </c>
      <c r="K27" s="767"/>
      <c r="L27" s="616">
        <v>49</v>
      </c>
      <c r="M27" s="614">
        <v>40</v>
      </c>
      <c r="N27" s="615">
        <v>9</v>
      </c>
    </row>
    <row r="28" spans="1:14" ht="15" customHeight="1" x14ac:dyDescent="0.15">
      <c r="A28" s="393"/>
      <c r="B28" s="393"/>
      <c r="C28" s="751" t="s">
        <v>412</v>
      </c>
      <c r="D28" s="751"/>
      <c r="E28" s="599">
        <v>1138</v>
      </c>
      <c r="F28" s="600">
        <v>962</v>
      </c>
      <c r="G28" s="601">
        <v>176</v>
      </c>
      <c r="H28" s="398"/>
      <c r="I28" s="518"/>
      <c r="J28" s="518"/>
      <c r="K28" s="519" t="s">
        <v>501</v>
      </c>
      <c r="L28" s="616">
        <v>44</v>
      </c>
      <c r="M28" s="614">
        <v>37</v>
      </c>
      <c r="N28" s="615">
        <v>7</v>
      </c>
    </row>
    <row r="29" spans="1:14" ht="15" customHeight="1" x14ac:dyDescent="0.15">
      <c r="A29" s="393"/>
      <c r="B29" s="393"/>
      <c r="C29" s="751" t="s">
        <v>411</v>
      </c>
      <c r="D29" s="751"/>
      <c r="E29" s="599">
        <v>159</v>
      </c>
      <c r="F29" s="600">
        <v>112</v>
      </c>
      <c r="G29" s="601">
        <v>47</v>
      </c>
      <c r="H29" s="398"/>
      <c r="I29" s="518"/>
      <c r="J29" s="518"/>
      <c r="K29" s="519" t="s">
        <v>502</v>
      </c>
      <c r="L29" s="616">
        <v>5</v>
      </c>
      <c r="M29" s="614">
        <v>3</v>
      </c>
      <c r="N29" s="615">
        <v>2</v>
      </c>
    </row>
    <row r="30" spans="1:14" ht="15" customHeight="1" x14ac:dyDescent="0.15">
      <c r="A30" s="393"/>
      <c r="B30" s="393"/>
      <c r="C30" s="751" t="s">
        <v>410</v>
      </c>
      <c r="D30" s="751"/>
      <c r="E30" s="599">
        <v>22</v>
      </c>
      <c r="F30" s="600">
        <v>20</v>
      </c>
      <c r="G30" s="601">
        <v>2</v>
      </c>
      <c r="H30" s="398"/>
      <c r="I30" s="518"/>
      <c r="J30" s="766" t="s">
        <v>409</v>
      </c>
      <c r="K30" s="767"/>
      <c r="L30" s="616">
        <v>213</v>
      </c>
      <c r="M30" s="614">
        <v>172</v>
      </c>
      <c r="N30" s="615">
        <v>41</v>
      </c>
    </row>
    <row r="31" spans="1:14" ht="15" customHeight="1" x14ac:dyDescent="0.15">
      <c r="A31" s="393"/>
      <c r="B31" s="393"/>
      <c r="C31" s="751" t="s">
        <v>408</v>
      </c>
      <c r="D31" s="751"/>
      <c r="E31" s="599">
        <v>20</v>
      </c>
      <c r="F31" s="600">
        <v>20</v>
      </c>
      <c r="G31" s="602" t="s">
        <v>469</v>
      </c>
      <c r="H31" s="398"/>
      <c r="I31" s="518"/>
      <c r="J31" s="518"/>
      <c r="K31" s="519" t="s">
        <v>407</v>
      </c>
      <c r="L31" s="616">
        <v>108</v>
      </c>
      <c r="M31" s="614">
        <v>78</v>
      </c>
      <c r="N31" s="615">
        <v>30</v>
      </c>
    </row>
    <row r="32" spans="1:14" ht="15" customHeight="1" x14ac:dyDescent="0.15">
      <c r="A32" s="393"/>
      <c r="B32" s="393"/>
      <c r="C32" s="751" t="s">
        <v>406</v>
      </c>
      <c r="D32" s="751"/>
      <c r="E32" s="599">
        <v>355</v>
      </c>
      <c r="F32" s="600">
        <v>345</v>
      </c>
      <c r="G32" s="601">
        <v>10</v>
      </c>
      <c r="H32" s="398"/>
      <c r="I32" s="518"/>
      <c r="J32" s="518"/>
      <c r="K32" s="519" t="s">
        <v>405</v>
      </c>
      <c r="L32" s="616">
        <v>20</v>
      </c>
      <c r="M32" s="614">
        <v>18</v>
      </c>
      <c r="N32" s="615">
        <v>2</v>
      </c>
    </row>
    <row r="33" spans="1:14" ht="15" customHeight="1" x14ac:dyDescent="0.15">
      <c r="A33" s="393"/>
      <c r="B33" s="393"/>
      <c r="C33" s="751" t="s">
        <v>404</v>
      </c>
      <c r="D33" s="751"/>
      <c r="E33" s="599">
        <v>4618</v>
      </c>
      <c r="F33" s="600">
        <v>4235</v>
      </c>
      <c r="G33" s="601">
        <v>383</v>
      </c>
      <c r="H33" s="398"/>
      <c r="I33" s="518"/>
      <c r="J33" s="518"/>
      <c r="K33" s="519" t="s">
        <v>502</v>
      </c>
      <c r="L33" s="616">
        <v>85</v>
      </c>
      <c r="M33" s="614">
        <v>76</v>
      </c>
      <c r="N33" s="615">
        <v>9</v>
      </c>
    </row>
    <row r="34" spans="1:14" ht="15" customHeight="1" x14ac:dyDescent="0.15">
      <c r="A34" s="393"/>
      <c r="B34" s="393"/>
      <c r="C34" s="751" t="s">
        <v>403</v>
      </c>
      <c r="D34" s="751"/>
      <c r="E34" s="599">
        <v>844</v>
      </c>
      <c r="F34" s="600">
        <v>791</v>
      </c>
      <c r="G34" s="601">
        <v>53</v>
      </c>
      <c r="H34" s="398"/>
      <c r="I34" s="518"/>
      <c r="J34" s="766" t="s">
        <v>402</v>
      </c>
      <c r="K34" s="767"/>
      <c r="L34" s="616">
        <v>46</v>
      </c>
      <c r="M34" s="614">
        <v>39</v>
      </c>
      <c r="N34" s="615">
        <v>7</v>
      </c>
    </row>
    <row r="35" spans="1:14" ht="15" customHeight="1" x14ac:dyDescent="0.15">
      <c r="A35" s="393"/>
      <c r="B35" s="393"/>
      <c r="C35" s="751" t="s">
        <v>401</v>
      </c>
      <c r="D35" s="751"/>
      <c r="E35" s="599">
        <v>1098</v>
      </c>
      <c r="F35" s="600">
        <v>1033</v>
      </c>
      <c r="G35" s="601">
        <v>65</v>
      </c>
      <c r="H35" s="398"/>
      <c r="I35" s="518"/>
      <c r="J35" s="518"/>
      <c r="K35" s="519" t="s">
        <v>400</v>
      </c>
      <c r="L35" s="616">
        <v>6</v>
      </c>
      <c r="M35" s="614">
        <v>5</v>
      </c>
      <c r="N35" s="615">
        <v>1</v>
      </c>
    </row>
    <row r="36" spans="1:14" ht="15" customHeight="1" x14ac:dyDescent="0.15">
      <c r="A36" s="393"/>
      <c r="B36" s="393"/>
      <c r="C36" s="751" t="s">
        <v>399</v>
      </c>
      <c r="D36" s="751"/>
      <c r="E36" s="599">
        <v>200</v>
      </c>
      <c r="F36" s="600">
        <v>200</v>
      </c>
      <c r="G36" s="602" t="s">
        <v>513</v>
      </c>
      <c r="H36" s="398"/>
      <c r="I36" s="518"/>
      <c r="J36" s="518"/>
      <c r="K36" s="519" t="s">
        <v>398</v>
      </c>
      <c r="L36" s="616">
        <v>25</v>
      </c>
      <c r="M36" s="614">
        <v>20</v>
      </c>
      <c r="N36" s="615">
        <v>5</v>
      </c>
    </row>
    <row r="37" spans="1:14" ht="15" customHeight="1" x14ac:dyDescent="0.15">
      <c r="A37" s="393"/>
      <c r="B37" s="393"/>
      <c r="C37" s="751" t="s">
        <v>397</v>
      </c>
      <c r="D37" s="751"/>
      <c r="E37" s="599">
        <v>67</v>
      </c>
      <c r="F37" s="600">
        <v>57</v>
      </c>
      <c r="G37" s="601">
        <v>10</v>
      </c>
      <c r="H37" s="398"/>
      <c r="I37" s="518"/>
      <c r="J37" s="518"/>
      <c r="K37" s="519" t="s">
        <v>502</v>
      </c>
      <c r="L37" s="616">
        <v>15</v>
      </c>
      <c r="M37" s="614">
        <v>14</v>
      </c>
      <c r="N37" s="615">
        <v>1</v>
      </c>
    </row>
    <row r="38" spans="1:14" ht="15" customHeight="1" x14ac:dyDescent="0.15">
      <c r="A38" s="393"/>
      <c r="B38" s="393"/>
      <c r="C38" s="751" t="s">
        <v>396</v>
      </c>
      <c r="D38" s="751"/>
      <c r="E38" s="599">
        <v>21</v>
      </c>
      <c r="F38" s="600">
        <v>15</v>
      </c>
      <c r="G38" s="601">
        <v>6</v>
      </c>
      <c r="H38" s="398"/>
      <c r="I38" s="518"/>
      <c r="J38" s="766" t="s">
        <v>395</v>
      </c>
      <c r="K38" s="767"/>
      <c r="L38" s="616">
        <v>169</v>
      </c>
      <c r="M38" s="614">
        <v>156</v>
      </c>
      <c r="N38" s="615">
        <v>13</v>
      </c>
    </row>
    <row r="39" spans="1:14" ht="15" customHeight="1" x14ac:dyDescent="0.15">
      <c r="A39" s="393"/>
      <c r="B39" s="393"/>
      <c r="C39" s="751" t="s">
        <v>394</v>
      </c>
      <c r="D39" s="751"/>
      <c r="E39" s="599">
        <v>220</v>
      </c>
      <c r="F39" s="600">
        <v>218</v>
      </c>
      <c r="G39" s="601">
        <v>2</v>
      </c>
      <c r="H39" s="398"/>
      <c r="I39" s="518"/>
      <c r="J39" s="518"/>
      <c r="K39" s="519" t="s">
        <v>393</v>
      </c>
      <c r="L39" s="616">
        <v>25</v>
      </c>
      <c r="M39" s="614">
        <v>17</v>
      </c>
      <c r="N39" s="615">
        <v>8</v>
      </c>
    </row>
    <row r="40" spans="1:14" ht="15" customHeight="1" x14ac:dyDescent="0.15">
      <c r="A40" s="393"/>
      <c r="B40" s="393"/>
      <c r="C40" s="751" t="s">
        <v>392</v>
      </c>
      <c r="D40" s="751"/>
      <c r="E40" s="599">
        <v>26</v>
      </c>
      <c r="F40" s="600">
        <v>17</v>
      </c>
      <c r="G40" s="601">
        <v>9</v>
      </c>
      <c r="H40" s="398"/>
      <c r="I40" s="518"/>
      <c r="J40" s="518"/>
      <c r="K40" s="519" t="s">
        <v>391</v>
      </c>
      <c r="L40" s="616">
        <v>47</v>
      </c>
      <c r="M40" s="614">
        <v>45</v>
      </c>
      <c r="N40" s="615">
        <v>2</v>
      </c>
    </row>
    <row r="41" spans="1:14" ht="15" customHeight="1" x14ac:dyDescent="0.15">
      <c r="A41" s="393"/>
      <c r="B41" s="393"/>
      <c r="C41" s="751" t="s">
        <v>390</v>
      </c>
      <c r="D41" s="751"/>
      <c r="E41" s="599">
        <v>79</v>
      </c>
      <c r="F41" s="600">
        <v>74</v>
      </c>
      <c r="G41" s="601">
        <v>5</v>
      </c>
      <c r="H41" s="398"/>
      <c r="I41" s="518"/>
      <c r="J41" s="518"/>
      <c r="K41" s="519" t="s">
        <v>503</v>
      </c>
      <c r="L41" s="616">
        <v>97</v>
      </c>
      <c r="M41" s="614">
        <v>94</v>
      </c>
      <c r="N41" s="615">
        <v>3</v>
      </c>
    </row>
    <row r="42" spans="1:14" ht="15" customHeight="1" x14ac:dyDescent="0.15">
      <c r="A42" s="393"/>
      <c r="B42" s="393"/>
      <c r="C42" s="751" t="s">
        <v>389</v>
      </c>
      <c r="D42" s="751"/>
      <c r="E42" s="599">
        <v>81</v>
      </c>
      <c r="F42" s="600">
        <v>73</v>
      </c>
      <c r="G42" s="601">
        <v>8</v>
      </c>
      <c r="H42" s="398"/>
      <c r="I42" s="518"/>
      <c r="J42" s="766" t="s">
        <v>388</v>
      </c>
      <c r="K42" s="767"/>
      <c r="L42" s="616">
        <v>17</v>
      </c>
      <c r="M42" s="614">
        <v>11</v>
      </c>
      <c r="N42" s="615">
        <v>6</v>
      </c>
    </row>
    <row r="43" spans="1:14" ht="15" customHeight="1" x14ac:dyDescent="0.15">
      <c r="A43" s="393"/>
      <c r="B43" s="393"/>
      <c r="C43" s="751" t="s">
        <v>387</v>
      </c>
      <c r="D43" s="751"/>
      <c r="E43" s="599">
        <v>5</v>
      </c>
      <c r="F43" s="600">
        <v>3</v>
      </c>
      <c r="G43" s="601">
        <v>2</v>
      </c>
      <c r="H43" s="398"/>
      <c r="I43" s="518"/>
      <c r="J43" s="518"/>
      <c r="K43" s="519" t="s">
        <v>386</v>
      </c>
      <c r="L43" s="616">
        <v>4</v>
      </c>
      <c r="M43" s="614">
        <v>4</v>
      </c>
      <c r="N43" s="610" t="s">
        <v>469</v>
      </c>
    </row>
    <row r="44" spans="1:14" ht="15" customHeight="1" x14ac:dyDescent="0.15">
      <c r="A44" s="393"/>
      <c r="B44" s="393"/>
      <c r="C44" s="751" t="s">
        <v>385</v>
      </c>
      <c r="D44" s="751"/>
      <c r="E44" s="599">
        <v>2739</v>
      </c>
      <c r="F44" s="600">
        <v>2570</v>
      </c>
      <c r="G44" s="601">
        <v>169</v>
      </c>
      <c r="H44" s="398"/>
      <c r="I44" s="518"/>
      <c r="J44" s="518"/>
      <c r="K44" s="367" t="s">
        <v>384</v>
      </c>
      <c r="L44" s="616">
        <v>2</v>
      </c>
      <c r="M44" s="614">
        <v>1</v>
      </c>
      <c r="N44" s="615">
        <v>1</v>
      </c>
    </row>
    <row r="45" spans="1:14" ht="15" customHeight="1" x14ac:dyDescent="0.15">
      <c r="A45" s="393"/>
      <c r="B45" s="393"/>
      <c r="C45" s="751" t="s">
        <v>383</v>
      </c>
      <c r="D45" s="751"/>
      <c r="E45" s="599">
        <v>339</v>
      </c>
      <c r="F45" s="600">
        <v>324</v>
      </c>
      <c r="G45" s="601">
        <v>15</v>
      </c>
      <c r="H45" s="398"/>
      <c r="I45" s="518"/>
      <c r="J45" s="518"/>
      <c r="K45" s="519" t="s">
        <v>503</v>
      </c>
      <c r="L45" s="616">
        <v>11</v>
      </c>
      <c r="M45" s="614">
        <v>6</v>
      </c>
      <c r="N45" s="615">
        <v>5</v>
      </c>
    </row>
    <row r="46" spans="1:14" ht="15" customHeight="1" thickBot="1" x14ac:dyDescent="0.2">
      <c r="A46" s="393"/>
      <c r="B46" s="393"/>
      <c r="C46" s="751" t="s">
        <v>382</v>
      </c>
      <c r="D46" s="751"/>
      <c r="E46" s="599">
        <v>302</v>
      </c>
      <c r="F46" s="600">
        <v>277</v>
      </c>
      <c r="G46" s="601">
        <v>25</v>
      </c>
      <c r="H46" s="394"/>
      <c r="I46" s="520"/>
      <c r="J46" s="768" t="s">
        <v>381</v>
      </c>
      <c r="K46" s="769"/>
      <c r="L46" s="617">
        <v>70</v>
      </c>
      <c r="M46" s="618">
        <v>44</v>
      </c>
      <c r="N46" s="619">
        <v>26</v>
      </c>
    </row>
    <row r="47" spans="1:14" ht="15" customHeight="1" x14ac:dyDescent="0.15">
      <c r="A47" s="393"/>
      <c r="B47" s="393"/>
      <c r="C47" s="751" t="s">
        <v>380</v>
      </c>
      <c r="D47" s="751"/>
      <c r="E47" s="599">
        <v>19</v>
      </c>
      <c r="F47" s="600">
        <v>17</v>
      </c>
      <c r="G47" s="601">
        <v>2</v>
      </c>
    </row>
    <row r="48" spans="1:14" ht="15" customHeight="1" x14ac:dyDescent="0.15">
      <c r="A48" s="393"/>
      <c r="B48" s="393"/>
      <c r="C48" s="751" t="s">
        <v>379</v>
      </c>
      <c r="D48" s="751"/>
      <c r="E48" s="599">
        <v>439</v>
      </c>
      <c r="F48" s="600">
        <v>437</v>
      </c>
      <c r="G48" s="601">
        <v>2</v>
      </c>
    </row>
    <row r="49" spans="1:14" ht="15" customHeight="1" x14ac:dyDescent="0.15">
      <c r="A49" s="393"/>
      <c r="B49" s="393"/>
      <c r="C49" s="751" t="s">
        <v>378</v>
      </c>
      <c r="D49" s="751"/>
      <c r="E49" s="599">
        <v>12</v>
      </c>
      <c r="F49" s="600">
        <v>11</v>
      </c>
      <c r="G49" s="601">
        <v>1</v>
      </c>
    </row>
    <row r="50" spans="1:14" ht="15" customHeight="1" x14ac:dyDescent="0.15">
      <c r="A50" s="393"/>
      <c r="B50" s="393"/>
      <c r="C50" s="751" t="s">
        <v>377</v>
      </c>
      <c r="D50" s="751"/>
      <c r="E50" s="599">
        <v>697</v>
      </c>
      <c r="F50" s="600">
        <v>623</v>
      </c>
      <c r="G50" s="601">
        <v>74</v>
      </c>
    </row>
    <row r="51" spans="1:14" ht="15" customHeight="1" x14ac:dyDescent="0.15">
      <c r="A51" s="393"/>
      <c r="B51" s="393"/>
      <c r="C51" s="751" t="s">
        <v>376</v>
      </c>
      <c r="D51" s="751"/>
      <c r="E51" s="599">
        <v>185</v>
      </c>
      <c r="F51" s="600">
        <v>146</v>
      </c>
      <c r="G51" s="601">
        <v>39</v>
      </c>
    </row>
    <row r="52" spans="1:14" ht="15" customHeight="1" x14ac:dyDescent="0.15">
      <c r="A52" s="393"/>
      <c r="B52" s="393"/>
      <c r="C52" s="751" t="s">
        <v>375</v>
      </c>
      <c r="D52" s="751"/>
      <c r="E52" s="599">
        <v>3</v>
      </c>
      <c r="F52" s="600">
        <v>3</v>
      </c>
      <c r="G52" s="602" t="s">
        <v>514</v>
      </c>
    </row>
    <row r="53" spans="1:14" ht="15" customHeight="1" thickBot="1" x14ac:dyDescent="0.2">
      <c r="A53" s="392"/>
      <c r="B53" s="392"/>
      <c r="C53" s="770" t="s">
        <v>374</v>
      </c>
      <c r="D53" s="770"/>
      <c r="E53" s="603">
        <v>19</v>
      </c>
      <c r="F53" s="604">
        <v>15</v>
      </c>
      <c r="G53" s="605">
        <v>4</v>
      </c>
    </row>
    <row r="54" spans="1:14" ht="2.4500000000000002" customHeight="1" x14ac:dyDescent="0.15"/>
    <row r="55" spans="1:14" ht="15.75" customHeight="1" x14ac:dyDescent="0.15">
      <c r="A55" s="750" t="s">
        <v>373</v>
      </c>
      <c r="B55" s="750"/>
      <c r="C55" s="750"/>
      <c r="D55" s="750"/>
      <c r="E55" s="750"/>
      <c r="F55" s="750"/>
      <c r="G55" s="750"/>
      <c r="H55" s="750"/>
      <c r="I55" s="750"/>
      <c r="J55" s="750"/>
      <c r="K55" s="750"/>
      <c r="L55" s="750"/>
      <c r="M55" s="750"/>
      <c r="N55" s="750"/>
    </row>
    <row r="56" spans="1:14" ht="15.75" customHeight="1" x14ac:dyDescent="0.15">
      <c r="A56" s="750"/>
      <c r="B56" s="750"/>
      <c r="C56" s="750"/>
      <c r="D56" s="750"/>
      <c r="E56" s="750"/>
      <c r="F56" s="750"/>
      <c r="G56" s="750"/>
      <c r="H56" s="750"/>
      <c r="I56" s="750"/>
      <c r="J56" s="750"/>
      <c r="K56" s="750"/>
      <c r="L56" s="750"/>
      <c r="M56" s="750"/>
      <c r="N56" s="750"/>
    </row>
  </sheetData>
  <mergeCells count="65">
    <mergeCell ref="J42:K42"/>
    <mergeCell ref="J46:K46"/>
    <mergeCell ref="A55:N55"/>
    <mergeCell ref="C46:D46"/>
    <mergeCell ref="C47:D47"/>
    <mergeCell ref="C44:D44"/>
    <mergeCell ref="C45:D45"/>
    <mergeCell ref="C43:D43"/>
    <mergeCell ref="C53:D53"/>
    <mergeCell ref="C52:D52"/>
    <mergeCell ref="C50:D50"/>
    <mergeCell ref="C51:D51"/>
    <mergeCell ref="C48:D48"/>
    <mergeCell ref="C49:D49"/>
    <mergeCell ref="C42:D42"/>
    <mergeCell ref="J38:K38"/>
    <mergeCell ref="C39:D39"/>
    <mergeCell ref="C40:D40"/>
    <mergeCell ref="C33:D33"/>
    <mergeCell ref="C34:D34"/>
    <mergeCell ref="C41:D41"/>
    <mergeCell ref="C31:D31"/>
    <mergeCell ref="C32:D32"/>
    <mergeCell ref="C29:D29"/>
    <mergeCell ref="C30:D30"/>
    <mergeCell ref="C35:D35"/>
    <mergeCell ref="C36:D36"/>
    <mergeCell ref="C38:D38"/>
    <mergeCell ref="C28:D28"/>
    <mergeCell ref="C37:D37"/>
    <mergeCell ref="C26:D26"/>
    <mergeCell ref="J23:K23"/>
    <mergeCell ref="C24:D24"/>
    <mergeCell ref="C25:D25"/>
    <mergeCell ref="J30:K30"/>
    <mergeCell ref="J27:K27"/>
    <mergeCell ref="J34:K34"/>
    <mergeCell ref="J16:K16"/>
    <mergeCell ref="J17:K17"/>
    <mergeCell ref="J24:K24"/>
    <mergeCell ref="I26:K26"/>
    <mergeCell ref="C27:D27"/>
    <mergeCell ref="A3:N3"/>
    <mergeCell ref="A4:D4"/>
    <mergeCell ref="H4:K4"/>
    <mergeCell ref="B6:D6"/>
    <mergeCell ref="J6:K6"/>
    <mergeCell ref="A5:D5"/>
    <mergeCell ref="J5:K5"/>
    <mergeCell ref="A56:N56"/>
    <mergeCell ref="J13:K13"/>
    <mergeCell ref="C7:D7"/>
    <mergeCell ref="J7:K7"/>
    <mergeCell ref="J12:K12"/>
    <mergeCell ref="J10:K10"/>
    <mergeCell ref="J11:K11"/>
    <mergeCell ref="J8:K8"/>
    <mergeCell ref="J9:K9"/>
    <mergeCell ref="J14:K14"/>
    <mergeCell ref="J15:K15"/>
    <mergeCell ref="J20:K20"/>
    <mergeCell ref="J21:K21"/>
    <mergeCell ref="J18:K18"/>
    <mergeCell ref="J19:K19"/>
    <mergeCell ref="J22:K22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4"/>
  <sheetViews>
    <sheetView tabSelected="1" workbookViewId="0">
      <selection activeCell="A3" sqref="A3:N3"/>
    </sheetView>
  </sheetViews>
  <sheetFormatPr defaultColWidth="9" defaultRowHeight="15.75" customHeight="1" x14ac:dyDescent="0.15"/>
  <cols>
    <col min="1" max="3" width="1.625" style="390" customWidth="1"/>
    <col min="4" max="4" width="14.125" style="390" customWidth="1"/>
    <col min="5" max="7" width="7.625" style="390" customWidth="1"/>
    <col min="8" max="10" width="1.625" style="390" customWidth="1"/>
    <col min="11" max="11" width="16.625" style="390" customWidth="1"/>
    <col min="12" max="14" width="7.625" style="390" customWidth="1"/>
    <col min="15" max="16384" width="9" style="390"/>
  </cols>
  <sheetData>
    <row r="1" spans="1:16" ht="23.25" customHeight="1" x14ac:dyDescent="0.15">
      <c r="A1" s="1" t="s">
        <v>464</v>
      </c>
    </row>
    <row r="2" spans="1:16" ht="21.75" customHeight="1" thickBot="1" x14ac:dyDescent="0.2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M2" s="55"/>
      <c r="N2" s="55" t="s">
        <v>540</v>
      </c>
      <c r="O2" s="405"/>
      <c r="P2" s="405"/>
    </row>
    <row r="3" spans="1:16" ht="15.75" customHeight="1" x14ac:dyDescent="0.15">
      <c r="A3" s="753" t="s">
        <v>463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5"/>
    </row>
    <row r="4" spans="1:16" ht="15" customHeight="1" thickBot="1" x14ac:dyDescent="0.2">
      <c r="A4" s="756" t="s">
        <v>504</v>
      </c>
      <c r="B4" s="757"/>
      <c r="C4" s="757"/>
      <c r="D4" s="758"/>
      <c r="E4" s="414" t="s">
        <v>457</v>
      </c>
      <c r="F4" s="413" t="s">
        <v>496</v>
      </c>
      <c r="G4" s="415" t="s">
        <v>456</v>
      </c>
      <c r="H4" s="759" t="s">
        <v>458</v>
      </c>
      <c r="I4" s="760"/>
      <c r="J4" s="760"/>
      <c r="K4" s="761"/>
      <c r="L4" s="414" t="s">
        <v>457</v>
      </c>
      <c r="M4" s="413" t="s">
        <v>496</v>
      </c>
      <c r="N4" s="412" t="s">
        <v>456</v>
      </c>
    </row>
    <row r="5" spans="1:16" ht="15" customHeight="1" thickTop="1" x14ac:dyDescent="0.15">
      <c r="A5" s="763" t="s">
        <v>455</v>
      </c>
      <c r="B5" s="763"/>
      <c r="C5" s="763"/>
      <c r="D5" s="763"/>
      <c r="E5" s="620">
        <v>30537</v>
      </c>
      <c r="F5" s="621">
        <v>28439</v>
      </c>
      <c r="G5" s="622">
        <v>2098</v>
      </c>
      <c r="H5" s="402"/>
      <c r="I5" s="402"/>
      <c r="J5" s="764" t="s">
        <v>454</v>
      </c>
      <c r="K5" s="765"/>
      <c r="L5" s="623">
        <v>73</v>
      </c>
      <c r="M5" s="624">
        <v>62</v>
      </c>
      <c r="N5" s="623">
        <v>11</v>
      </c>
    </row>
    <row r="6" spans="1:16" ht="15" customHeight="1" x14ac:dyDescent="0.15">
      <c r="A6" s="401"/>
      <c r="B6" s="762" t="s">
        <v>498</v>
      </c>
      <c r="C6" s="762"/>
      <c r="D6" s="762"/>
      <c r="E6" s="625">
        <v>29776</v>
      </c>
      <c r="F6" s="626">
        <v>27815</v>
      </c>
      <c r="G6" s="627">
        <v>1961</v>
      </c>
      <c r="H6" s="399"/>
      <c r="I6" s="399"/>
      <c r="J6" s="751" t="s">
        <v>453</v>
      </c>
      <c r="K6" s="752"/>
      <c r="L6" s="628">
        <v>61</v>
      </c>
      <c r="M6" s="629">
        <v>56</v>
      </c>
      <c r="N6" s="628">
        <v>5</v>
      </c>
    </row>
    <row r="7" spans="1:16" ht="15" customHeight="1" x14ac:dyDescent="0.15">
      <c r="A7" s="393"/>
      <c r="B7" s="393"/>
      <c r="C7" s="751" t="s">
        <v>500</v>
      </c>
      <c r="D7" s="751"/>
      <c r="E7" s="630">
        <v>8119</v>
      </c>
      <c r="F7" s="631">
        <v>7777</v>
      </c>
      <c r="G7" s="632">
        <v>342</v>
      </c>
      <c r="H7" s="399"/>
      <c r="I7" s="399"/>
      <c r="J7" s="751" t="s">
        <v>452</v>
      </c>
      <c r="K7" s="752"/>
      <c r="L7" s="628">
        <v>50</v>
      </c>
      <c r="M7" s="629">
        <v>46</v>
      </c>
      <c r="N7" s="628">
        <v>4</v>
      </c>
    </row>
    <row r="8" spans="1:16" ht="15" customHeight="1" x14ac:dyDescent="0.15">
      <c r="A8" s="393"/>
      <c r="B8" s="393"/>
      <c r="C8" s="393"/>
      <c r="D8" s="514" t="s">
        <v>451</v>
      </c>
      <c r="E8" s="630">
        <v>209</v>
      </c>
      <c r="F8" s="631">
        <v>195</v>
      </c>
      <c r="G8" s="632">
        <v>14</v>
      </c>
      <c r="H8" s="399"/>
      <c r="I8" s="399"/>
      <c r="J8" s="751" t="s">
        <v>450</v>
      </c>
      <c r="K8" s="752"/>
      <c r="L8" s="628">
        <v>142</v>
      </c>
      <c r="M8" s="629">
        <v>134</v>
      </c>
      <c r="N8" s="628">
        <v>8</v>
      </c>
    </row>
    <row r="9" spans="1:16" ht="15" customHeight="1" x14ac:dyDescent="0.15">
      <c r="A9" s="393"/>
      <c r="B9" s="393"/>
      <c r="C9" s="393"/>
      <c r="D9" s="514" t="s">
        <v>449</v>
      </c>
      <c r="E9" s="630">
        <v>100</v>
      </c>
      <c r="F9" s="631">
        <v>95</v>
      </c>
      <c r="G9" s="632">
        <v>5</v>
      </c>
      <c r="H9" s="399"/>
      <c r="I9" s="399"/>
      <c r="J9" s="751" t="s">
        <v>448</v>
      </c>
      <c r="K9" s="752"/>
      <c r="L9" s="628">
        <v>85</v>
      </c>
      <c r="M9" s="629">
        <v>76</v>
      </c>
      <c r="N9" s="628">
        <v>9</v>
      </c>
    </row>
    <row r="10" spans="1:16" ht="15" customHeight="1" x14ac:dyDescent="0.15">
      <c r="A10" s="393"/>
      <c r="B10" s="393"/>
      <c r="C10" s="393"/>
      <c r="D10" s="514" t="s">
        <v>447</v>
      </c>
      <c r="E10" s="630">
        <v>140</v>
      </c>
      <c r="F10" s="631">
        <v>136</v>
      </c>
      <c r="G10" s="632">
        <v>4</v>
      </c>
      <c r="H10" s="399"/>
      <c r="I10" s="399"/>
      <c r="J10" s="751" t="s">
        <v>446</v>
      </c>
      <c r="K10" s="752"/>
      <c r="L10" s="628">
        <v>81</v>
      </c>
      <c r="M10" s="629">
        <v>79</v>
      </c>
      <c r="N10" s="628">
        <v>2</v>
      </c>
    </row>
    <row r="11" spans="1:16" ht="15" customHeight="1" x14ac:dyDescent="0.15">
      <c r="A11" s="393"/>
      <c r="B11" s="393"/>
      <c r="C11" s="393"/>
      <c r="D11" s="514" t="s">
        <v>445</v>
      </c>
      <c r="E11" s="630">
        <v>167</v>
      </c>
      <c r="F11" s="631">
        <v>143</v>
      </c>
      <c r="G11" s="632">
        <v>24</v>
      </c>
      <c r="H11" s="399"/>
      <c r="I11" s="399"/>
      <c r="J11" s="751" t="s">
        <v>444</v>
      </c>
      <c r="K11" s="752"/>
      <c r="L11" s="628">
        <v>204</v>
      </c>
      <c r="M11" s="629">
        <v>197</v>
      </c>
      <c r="N11" s="628">
        <v>7</v>
      </c>
    </row>
    <row r="12" spans="1:16" ht="15" customHeight="1" x14ac:dyDescent="0.15">
      <c r="A12" s="393"/>
      <c r="B12" s="393"/>
      <c r="C12" s="393"/>
      <c r="D12" s="514" t="s">
        <v>443</v>
      </c>
      <c r="E12" s="630">
        <v>197</v>
      </c>
      <c r="F12" s="631">
        <v>189</v>
      </c>
      <c r="G12" s="632">
        <v>8</v>
      </c>
      <c r="H12" s="399"/>
      <c r="I12" s="399"/>
      <c r="J12" s="751" t="s">
        <v>442</v>
      </c>
      <c r="K12" s="752"/>
      <c r="L12" s="628">
        <v>10</v>
      </c>
      <c r="M12" s="629">
        <v>8</v>
      </c>
      <c r="N12" s="633">
        <v>2</v>
      </c>
    </row>
    <row r="13" spans="1:16" ht="15" customHeight="1" x14ac:dyDescent="0.15">
      <c r="A13" s="393"/>
      <c r="B13" s="393"/>
      <c r="C13" s="393"/>
      <c r="D13" s="514" t="s">
        <v>441</v>
      </c>
      <c r="E13" s="630">
        <v>145</v>
      </c>
      <c r="F13" s="631">
        <v>140</v>
      </c>
      <c r="G13" s="632">
        <v>5</v>
      </c>
      <c r="H13" s="399"/>
      <c r="I13" s="399"/>
      <c r="J13" s="751" t="s">
        <v>440</v>
      </c>
      <c r="K13" s="752"/>
      <c r="L13" s="628">
        <v>15</v>
      </c>
      <c r="M13" s="629">
        <v>11</v>
      </c>
      <c r="N13" s="628">
        <v>4</v>
      </c>
    </row>
    <row r="14" spans="1:16" ht="15" customHeight="1" x14ac:dyDescent="0.15">
      <c r="A14" s="393"/>
      <c r="B14" s="393"/>
      <c r="C14" s="393"/>
      <c r="D14" s="514" t="s">
        <v>439</v>
      </c>
      <c r="E14" s="630">
        <v>185</v>
      </c>
      <c r="F14" s="631">
        <v>179</v>
      </c>
      <c r="G14" s="632">
        <v>6</v>
      </c>
      <c r="H14" s="399"/>
      <c r="I14" s="399"/>
      <c r="J14" s="751" t="s">
        <v>438</v>
      </c>
      <c r="K14" s="752"/>
      <c r="L14" s="628">
        <v>18</v>
      </c>
      <c r="M14" s="629">
        <v>13</v>
      </c>
      <c r="N14" s="628">
        <v>5</v>
      </c>
    </row>
    <row r="15" spans="1:16" ht="15" customHeight="1" x14ac:dyDescent="0.15">
      <c r="A15" s="393"/>
      <c r="B15" s="393"/>
      <c r="C15" s="393"/>
      <c r="D15" s="514" t="s">
        <v>437</v>
      </c>
      <c r="E15" s="630">
        <v>292</v>
      </c>
      <c r="F15" s="631">
        <v>284</v>
      </c>
      <c r="G15" s="632">
        <v>8</v>
      </c>
      <c r="H15" s="399"/>
      <c r="I15" s="399"/>
      <c r="J15" s="751" t="s">
        <v>436</v>
      </c>
      <c r="K15" s="752"/>
      <c r="L15" s="628">
        <v>23</v>
      </c>
      <c r="M15" s="629">
        <v>20</v>
      </c>
      <c r="N15" s="628">
        <v>3</v>
      </c>
    </row>
    <row r="16" spans="1:16" ht="15" customHeight="1" x14ac:dyDescent="0.15">
      <c r="A16" s="393"/>
      <c r="B16" s="393"/>
      <c r="C16" s="393"/>
      <c r="D16" s="514" t="s">
        <v>435</v>
      </c>
      <c r="E16" s="630">
        <v>226</v>
      </c>
      <c r="F16" s="631">
        <v>216</v>
      </c>
      <c r="G16" s="632">
        <v>10</v>
      </c>
      <c r="H16" s="399"/>
      <c r="I16" s="399"/>
      <c r="J16" s="751" t="s">
        <v>434</v>
      </c>
      <c r="K16" s="752"/>
      <c r="L16" s="628">
        <v>51</v>
      </c>
      <c r="M16" s="629">
        <v>48</v>
      </c>
      <c r="N16" s="628">
        <v>3</v>
      </c>
    </row>
    <row r="17" spans="1:14" ht="15" customHeight="1" x14ac:dyDescent="0.15">
      <c r="A17" s="393"/>
      <c r="B17" s="393"/>
      <c r="C17" s="393"/>
      <c r="D17" s="514" t="s">
        <v>433</v>
      </c>
      <c r="E17" s="630">
        <v>389</v>
      </c>
      <c r="F17" s="631">
        <v>358</v>
      </c>
      <c r="G17" s="632">
        <v>31</v>
      </c>
      <c r="H17" s="399"/>
      <c r="I17" s="399"/>
      <c r="J17" s="751" t="s">
        <v>432</v>
      </c>
      <c r="K17" s="752"/>
      <c r="L17" s="628">
        <v>8</v>
      </c>
      <c r="M17" s="629">
        <v>8</v>
      </c>
      <c r="N17" s="634" t="s">
        <v>469</v>
      </c>
    </row>
    <row r="18" spans="1:14" ht="15" customHeight="1" x14ac:dyDescent="0.15">
      <c r="A18" s="393"/>
      <c r="B18" s="393"/>
      <c r="C18" s="393"/>
      <c r="D18" s="514" t="s">
        <v>431</v>
      </c>
      <c r="E18" s="630">
        <v>403</v>
      </c>
      <c r="F18" s="631">
        <v>378</v>
      </c>
      <c r="G18" s="632">
        <v>25</v>
      </c>
      <c r="H18" s="399"/>
      <c r="I18" s="399"/>
      <c r="J18" s="751" t="s">
        <v>430</v>
      </c>
      <c r="K18" s="752"/>
      <c r="L18" s="628">
        <v>580</v>
      </c>
      <c r="M18" s="629">
        <v>563</v>
      </c>
      <c r="N18" s="628">
        <v>17</v>
      </c>
    </row>
    <row r="19" spans="1:14" ht="15" customHeight="1" x14ac:dyDescent="0.15">
      <c r="A19" s="393"/>
      <c r="B19" s="393"/>
      <c r="C19" s="393"/>
      <c r="D19" s="514" t="s">
        <v>429</v>
      </c>
      <c r="E19" s="630">
        <v>786</v>
      </c>
      <c r="F19" s="631">
        <v>740</v>
      </c>
      <c r="G19" s="632">
        <v>46</v>
      </c>
      <c r="H19" s="399"/>
      <c r="I19" s="399"/>
      <c r="J19" s="751" t="s">
        <v>428</v>
      </c>
      <c r="K19" s="752"/>
      <c r="L19" s="628">
        <v>2886</v>
      </c>
      <c r="M19" s="629">
        <v>2678</v>
      </c>
      <c r="N19" s="628">
        <v>208</v>
      </c>
    </row>
    <row r="20" spans="1:14" ht="15" customHeight="1" x14ac:dyDescent="0.15">
      <c r="A20" s="393"/>
      <c r="B20" s="393"/>
      <c r="C20" s="393"/>
      <c r="D20" s="514" t="s">
        <v>427</v>
      </c>
      <c r="E20" s="630">
        <v>150</v>
      </c>
      <c r="F20" s="631">
        <v>131</v>
      </c>
      <c r="G20" s="632">
        <v>19</v>
      </c>
      <c r="H20" s="399"/>
      <c r="I20" s="399"/>
      <c r="J20" s="751" t="s">
        <v>426</v>
      </c>
      <c r="K20" s="752"/>
      <c r="L20" s="628">
        <v>28</v>
      </c>
      <c r="M20" s="629">
        <v>27</v>
      </c>
      <c r="N20" s="628">
        <v>1</v>
      </c>
    </row>
    <row r="21" spans="1:14" ht="15" customHeight="1" x14ac:dyDescent="0.15">
      <c r="A21" s="393"/>
      <c r="B21" s="393"/>
      <c r="C21" s="393"/>
      <c r="D21" s="514" t="s">
        <v>425</v>
      </c>
      <c r="E21" s="630">
        <v>4086</v>
      </c>
      <c r="F21" s="631">
        <v>3971</v>
      </c>
      <c r="G21" s="632">
        <v>115</v>
      </c>
      <c r="H21" s="399"/>
      <c r="I21" s="399"/>
      <c r="J21" s="751" t="s">
        <v>424</v>
      </c>
      <c r="K21" s="752"/>
      <c r="L21" s="628">
        <v>66</v>
      </c>
      <c r="M21" s="629">
        <v>58</v>
      </c>
      <c r="N21" s="628">
        <v>8</v>
      </c>
    </row>
    <row r="22" spans="1:14" ht="15" customHeight="1" x14ac:dyDescent="0.15">
      <c r="A22" s="393"/>
      <c r="B22" s="393"/>
      <c r="C22" s="393"/>
      <c r="D22" s="514" t="s">
        <v>423</v>
      </c>
      <c r="E22" s="630">
        <v>190</v>
      </c>
      <c r="F22" s="631">
        <v>179</v>
      </c>
      <c r="G22" s="632">
        <v>11</v>
      </c>
      <c r="H22" s="399"/>
      <c r="I22" s="399"/>
      <c r="J22" s="751" t="s">
        <v>422</v>
      </c>
      <c r="K22" s="752"/>
      <c r="L22" s="628">
        <v>245</v>
      </c>
      <c r="M22" s="629">
        <v>224</v>
      </c>
      <c r="N22" s="628">
        <v>21</v>
      </c>
    </row>
    <row r="23" spans="1:14" ht="15" customHeight="1" x14ac:dyDescent="0.15">
      <c r="A23" s="393"/>
      <c r="B23" s="393"/>
      <c r="C23" s="393"/>
      <c r="D23" s="514" t="s">
        <v>421</v>
      </c>
      <c r="E23" s="630">
        <v>454</v>
      </c>
      <c r="F23" s="631">
        <v>443</v>
      </c>
      <c r="G23" s="632">
        <v>11</v>
      </c>
      <c r="H23" s="399"/>
      <c r="I23" s="399"/>
      <c r="J23" s="751" t="s">
        <v>420</v>
      </c>
      <c r="K23" s="752"/>
      <c r="L23" s="628">
        <v>64</v>
      </c>
      <c r="M23" s="629">
        <v>54</v>
      </c>
      <c r="N23" s="628">
        <v>10</v>
      </c>
    </row>
    <row r="24" spans="1:14" ht="15" customHeight="1" x14ac:dyDescent="0.15">
      <c r="A24" s="393"/>
      <c r="B24" s="393"/>
      <c r="C24" s="751" t="s">
        <v>419</v>
      </c>
      <c r="D24" s="752"/>
      <c r="E24" s="630">
        <v>135</v>
      </c>
      <c r="F24" s="631">
        <v>106</v>
      </c>
      <c r="G24" s="632">
        <v>29</v>
      </c>
      <c r="H24" s="399"/>
      <c r="I24" s="399"/>
      <c r="J24" s="393"/>
      <c r="K24" s="411"/>
      <c r="L24" s="628"/>
      <c r="M24" s="629"/>
      <c r="N24" s="628"/>
    </row>
    <row r="25" spans="1:14" ht="15" customHeight="1" x14ac:dyDescent="0.15">
      <c r="A25" s="393"/>
      <c r="B25" s="393"/>
      <c r="C25" s="751" t="s">
        <v>417</v>
      </c>
      <c r="D25" s="752"/>
      <c r="E25" s="630">
        <v>667</v>
      </c>
      <c r="F25" s="631">
        <v>598</v>
      </c>
      <c r="G25" s="632">
        <v>69</v>
      </c>
      <c r="H25" s="399"/>
      <c r="I25" s="766" t="s">
        <v>415</v>
      </c>
      <c r="J25" s="766"/>
      <c r="K25" s="767"/>
      <c r="L25" s="633">
        <v>761</v>
      </c>
      <c r="M25" s="635">
        <v>624</v>
      </c>
      <c r="N25" s="633">
        <v>137</v>
      </c>
    </row>
    <row r="26" spans="1:14" ht="15" customHeight="1" x14ac:dyDescent="0.15">
      <c r="A26" s="393"/>
      <c r="B26" s="393"/>
      <c r="C26" s="751" t="s">
        <v>416</v>
      </c>
      <c r="D26" s="752"/>
      <c r="E26" s="630">
        <v>305</v>
      </c>
      <c r="F26" s="631">
        <v>265</v>
      </c>
      <c r="G26" s="632">
        <v>40</v>
      </c>
      <c r="H26" s="399"/>
      <c r="I26" s="518"/>
      <c r="J26" s="766" t="s">
        <v>413</v>
      </c>
      <c r="K26" s="767"/>
      <c r="L26" s="633">
        <v>10</v>
      </c>
      <c r="M26" s="635">
        <v>10</v>
      </c>
      <c r="N26" s="636" t="s">
        <v>469</v>
      </c>
    </row>
    <row r="27" spans="1:14" ht="15" customHeight="1" x14ac:dyDescent="0.15">
      <c r="A27" s="393"/>
      <c r="B27" s="393"/>
      <c r="C27" s="751" t="s">
        <v>414</v>
      </c>
      <c r="D27" s="752"/>
      <c r="E27" s="630">
        <v>85</v>
      </c>
      <c r="F27" s="631">
        <v>76</v>
      </c>
      <c r="G27" s="632">
        <v>9</v>
      </c>
      <c r="H27" s="399"/>
      <c r="I27" s="518"/>
      <c r="J27" s="518"/>
      <c r="K27" s="367" t="s">
        <v>515</v>
      </c>
      <c r="L27" s="633">
        <v>7</v>
      </c>
      <c r="M27" s="635">
        <v>7</v>
      </c>
      <c r="N27" s="636" t="s">
        <v>469</v>
      </c>
    </row>
    <row r="28" spans="1:14" ht="15" customHeight="1" x14ac:dyDescent="0.15">
      <c r="A28" s="393"/>
      <c r="B28" s="393"/>
      <c r="C28" s="751" t="s">
        <v>412</v>
      </c>
      <c r="D28" s="752"/>
      <c r="E28" s="630">
        <v>1425</v>
      </c>
      <c r="F28" s="631">
        <v>1324</v>
      </c>
      <c r="G28" s="632">
        <v>101</v>
      </c>
      <c r="H28" s="518"/>
      <c r="I28" s="518"/>
      <c r="J28" s="518"/>
      <c r="K28" s="519" t="s">
        <v>502</v>
      </c>
      <c r="L28" s="633">
        <v>3</v>
      </c>
      <c r="M28" s="635">
        <v>3</v>
      </c>
      <c r="N28" s="636" t="s">
        <v>469</v>
      </c>
    </row>
    <row r="29" spans="1:14" ht="15" customHeight="1" x14ac:dyDescent="0.15">
      <c r="A29" s="393"/>
      <c r="B29" s="393"/>
      <c r="C29" s="751" t="s">
        <v>411</v>
      </c>
      <c r="D29" s="752"/>
      <c r="E29" s="630">
        <v>240</v>
      </c>
      <c r="F29" s="631">
        <v>225</v>
      </c>
      <c r="G29" s="632">
        <v>15</v>
      </c>
      <c r="H29" s="518"/>
      <c r="I29" s="518"/>
      <c r="J29" s="766" t="s">
        <v>409</v>
      </c>
      <c r="K29" s="767"/>
      <c r="L29" s="633">
        <v>382</v>
      </c>
      <c r="M29" s="635">
        <v>322</v>
      </c>
      <c r="N29" s="633">
        <v>60</v>
      </c>
    </row>
    <row r="30" spans="1:14" ht="15" customHeight="1" x14ac:dyDescent="0.15">
      <c r="A30" s="393"/>
      <c r="B30" s="393"/>
      <c r="C30" s="751" t="s">
        <v>410</v>
      </c>
      <c r="D30" s="752"/>
      <c r="E30" s="630">
        <v>98</v>
      </c>
      <c r="F30" s="631">
        <v>67</v>
      </c>
      <c r="G30" s="632">
        <v>31</v>
      </c>
      <c r="H30" s="518"/>
      <c r="I30" s="518"/>
      <c r="J30" s="518"/>
      <c r="K30" s="519" t="s">
        <v>407</v>
      </c>
      <c r="L30" s="633">
        <v>101</v>
      </c>
      <c r="M30" s="635">
        <v>92</v>
      </c>
      <c r="N30" s="633">
        <v>9</v>
      </c>
    </row>
    <row r="31" spans="1:14" ht="15" customHeight="1" x14ac:dyDescent="0.15">
      <c r="A31" s="393"/>
      <c r="B31" s="393"/>
      <c r="C31" s="751" t="s">
        <v>408</v>
      </c>
      <c r="D31" s="752"/>
      <c r="E31" s="630">
        <v>62</v>
      </c>
      <c r="F31" s="631">
        <v>52</v>
      </c>
      <c r="G31" s="632">
        <v>10</v>
      </c>
      <c r="H31" s="518"/>
      <c r="I31" s="518"/>
      <c r="J31" s="518"/>
      <c r="K31" s="519" t="s">
        <v>405</v>
      </c>
      <c r="L31" s="633">
        <v>43</v>
      </c>
      <c r="M31" s="635">
        <v>36</v>
      </c>
      <c r="N31" s="633">
        <v>7</v>
      </c>
    </row>
    <row r="32" spans="1:14" ht="15" customHeight="1" x14ac:dyDescent="0.15">
      <c r="A32" s="393"/>
      <c r="B32" s="393"/>
      <c r="C32" s="751" t="s">
        <v>406</v>
      </c>
      <c r="D32" s="752"/>
      <c r="E32" s="630">
        <v>264</v>
      </c>
      <c r="F32" s="631">
        <v>243</v>
      </c>
      <c r="G32" s="632">
        <v>21</v>
      </c>
      <c r="H32" s="518"/>
      <c r="I32" s="518"/>
      <c r="J32" s="518"/>
      <c r="K32" s="519" t="s">
        <v>462</v>
      </c>
      <c r="L32" s="633">
        <v>238</v>
      </c>
      <c r="M32" s="635">
        <v>194</v>
      </c>
      <c r="N32" s="633">
        <v>44</v>
      </c>
    </row>
    <row r="33" spans="1:14" ht="15" customHeight="1" x14ac:dyDescent="0.15">
      <c r="A33" s="393"/>
      <c r="B33" s="393"/>
      <c r="C33" s="751" t="s">
        <v>404</v>
      </c>
      <c r="D33" s="752"/>
      <c r="E33" s="630">
        <v>2854</v>
      </c>
      <c r="F33" s="631">
        <v>2446</v>
      </c>
      <c r="G33" s="632">
        <v>408</v>
      </c>
      <c r="H33" s="518"/>
      <c r="I33" s="518"/>
      <c r="J33" s="766" t="s">
        <v>402</v>
      </c>
      <c r="K33" s="767"/>
      <c r="L33" s="633">
        <v>51</v>
      </c>
      <c r="M33" s="635">
        <v>37</v>
      </c>
      <c r="N33" s="633">
        <v>14</v>
      </c>
    </row>
    <row r="34" spans="1:14" ht="15" customHeight="1" x14ac:dyDescent="0.15">
      <c r="A34" s="393"/>
      <c r="B34" s="393"/>
      <c r="C34" s="751" t="s">
        <v>403</v>
      </c>
      <c r="D34" s="752"/>
      <c r="E34" s="630">
        <v>556</v>
      </c>
      <c r="F34" s="631">
        <v>509</v>
      </c>
      <c r="G34" s="632">
        <v>47</v>
      </c>
      <c r="H34" s="518"/>
      <c r="I34" s="518"/>
      <c r="J34" s="410"/>
      <c r="K34" s="519" t="s">
        <v>400</v>
      </c>
      <c r="L34" s="633">
        <v>6</v>
      </c>
      <c r="M34" s="635">
        <v>6</v>
      </c>
      <c r="N34" s="636" t="s">
        <v>469</v>
      </c>
    </row>
    <row r="35" spans="1:14" ht="15" customHeight="1" x14ac:dyDescent="0.15">
      <c r="A35" s="393"/>
      <c r="B35" s="393"/>
      <c r="C35" s="751" t="s">
        <v>401</v>
      </c>
      <c r="D35" s="752"/>
      <c r="E35" s="630">
        <v>819</v>
      </c>
      <c r="F35" s="631">
        <v>773</v>
      </c>
      <c r="G35" s="632">
        <v>46</v>
      </c>
      <c r="H35" s="518"/>
      <c r="I35" s="518"/>
      <c r="J35" s="518"/>
      <c r="K35" s="519" t="s">
        <v>398</v>
      </c>
      <c r="L35" s="633">
        <v>21</v>
      </c>
      <c r="M35" s="635">
        <v>13</v>
      </c>
      <c r="N35" s="633">
        <v>8</v>
      </c>
    </row>
    <row r="36" spans="1:14" ht="15" customHeight="1" x14ac:dyDescent="0.15">
      <c r="A36" s="393"/>
      <c r="B36" s="393"/>
      <c r="C36" s="751" t="s">
        <v>399</v>
      </c>
      <c r="D36" s="752"/>
      <c r="E36" s="630">
        <v>292</v>
      </c>
      <c r="F36" s="631">
        <v>262</v>
      </c>
      <c r="G36" s="632">
        <v>30</v>
      </c>
      <c r="H36" s="518"/>
      <c r="I36" s="518"/>
      <c r="J36" s="518"/>
      <c r="K36" s="519" t="s">
        <v>462</v>
      </c>
      <c r="L36" s="633">
        <v>24</v>
      </c>
      <c r="M36" s="635">
        <v>18</v>
      </c>
      <c r="N36" s="633">
        <v>6</v>
      </c>
    </row>
    <row r="37" spans="1:14" ht="15" customHeight="1" x14ac:dyDescent="0.15">
      <c r="A37" s="393"/>
      <c r="B37" s="393"/>
      <c r="C37" s="751" t="s">
        <v>397</v>
      </c>
      <c r="D37" s="752"/>
      <c r="E37" s="630">
        <v>90</v>
      </c>
      <c r="F37" s="631">
        <v>72</v>
      </c>
      <c r="G37" s="632">
        <v>18</v>
      </c>
      <c r="H37" s="518"/>
      <c r="I37" s="518"/>
      <c r="J37" s="771" t="s">
        <v>505</v>
      </c>
      <c r="K37" s="749"/>
      <c r="L37" s="633">
        <v>226</v>
      </c>
      <c r="M37" s="635">
        <v>171</v>
      </c>
      <c r="N37" s="633">
        <v>55</v>
      </c>
    </row>
    <row r="38" spans="1:14" ht="15" customHeight="1" x14ac:dyDescent="0.15">
      <c r="A38" s="393"/>
      <c r="B38" s="393"/>
      <c r="C38" s="751" t="s">
        <v>396</v>
      </c>
      <c r="D38" s="752"/>
      <c r="E38" s="630">
        <v>31</v>
      </c>
      <c r="F38" s="631">
        <v>25</v>
      </c>
      <c r="G38" s="632">
        <v>6</v>
      </c>
      <c r="H38" s="518"/>
      <c r="I38" s="518"/>
      <c r="J38" s="410"/>
      <c r="K38" s="367" t="s">
        <v>506</v>
      </c>
      <c r="L38" s="633">
        <v>16</v>
      </c>
      <c r="M38" s="635">
        <v>9</v>
      </c>
      <c r="N38" s="633">
        <v>7</v>
      </c>
    </row>
    <row r="39" spans="1:14" ht="15" customHeight="1" x14ac:dyDescent="0.15">
      <c r="A39" s="393"/>
      <c r="B39" s="393"/>
      <c r="C39" s="751" t="s">
        <v>394</v>
      </c>
      <c r="D39" s="752"/>
      <c r="E39" s="630">
        <v>320</v>
      </c>
      <c r="F39" s="631">
        <v>309</v>
      </c>
      <c r="G39" s="632">
        <v>11</v>
      </c>
      <c r="H39" s="518"/>
      <c r="I39" s="518"/>
      <c r="J39" s="518"/>
      <c r="K39" s="367" t="s">
        <v>507</v>
      </c>
      <c r="L39" s="633">
        <v>63</v>
      </c>
      <c r="M39" s="635">
        <v>46</v>
      </c>
      <c r="N39" s="633">
        <v>17</v>
      </c>
    </row>
    <row r="40" spans="1:14" ht="15" customHeight="1" x14ac:dyDescent="0.15">
      <c r="A40" s="393"/>
      <c r="B40" s="393"/>
      <c r="C40" s="751" t="s">
        <v>392</v>
      </c>
      <c r="D40" s="752"/>
      <c r="E40" s="630">
        <v>74</v>
      </c>
      <c r="F40" s="631">
        <v>58</v>
      </c>
      <c r="G40" s="632">
        <v>16</v>
      </c>
      <c r="H40" s="518"/>
      <c r="I40" s="518"/>
      <c r="J40" s="518"/>
      <c r="K40" s="367" t="s">
        <v>508</v>
      </c>
      <c r="L40" s="633">
        <v>147</v>
      </c>
      <c r="M40" s="635">
        <v>116</v>
      </c>
      <c r="N40" s="633">
        <v>31</v>
      </c>
    </row>
    <row r="41" spans="1:14" ht="15" customHeight="1" x14ac:dyDescent="0.15">
      <c r="A41" s="393"/>
      <c r="B41" s="393"/>
      <c r="C41" s="751" t="s">
        <v>390</v>
      </c>
      <c r="D41" s="752"/>
      <c r="E41" s="630">
        <v>80</v>
      </c>
      <c r="F41" s="631">
        <v>64</v>
      </c>
      <c r="G41" s="632">
        <v>16</v>
      </c>
      <c r="H41" s="518"/>
      <c r="I41" s="518"/>
      <c r="J41" s="766" t="s">
        <v>388</v>
      </c>
      <c r="K41" s="767"/>
      <c r="L41" s="633">
        <v>17</v>
      </c>
      <c r="M41" s="635">
        <v>16</v>
      </c>
      <c r="N41" s="633">
        <v>1</v>
      </c>
    </row>
    <row r="42" spans="1:14" ht="15" customHeight="1" x14ac:dyDescent="0.15">
      <c r="A42" s="393"/>
      <c r="B42" s="393"/>
      <c r="C42" s="751" t="s">
        <v>389</v>
      </c>
      <c r="D42" s="752"/>
      <c r="E42" s="630">
        <v>133</v>
      </c>
      <c r="F42" s="631">
        <v>120</v>
      </c>
      <c r="G42" s="632">
        <v>13</v>
      </c>
      <c r="H42" s="518"/>
      <c r="I42" s="518"/>
      <c r="J42" s="518"/>
      <c r="K42" s="519" t="s">
        <v>386</v>
      </c>
      <c r="L42" s="633">
        <v>7</v>
      </c>
      <c r="M42" s="635">
        <v>6</v>
      </c>
      <c r="N42" s="633">
        <v>1</v>
      </c>
    </row>
    <row r="43" spans="1:14" ht="15" customHeight="1" x14ac:dyDescent="0.15">
      <c r="A43" s="393"/>
      <c r="B43" s="393"/>
      <c r="C43" s="751" t="s">
        <v>387</v>
      </c>
      <c r="D43" s="752"/>
      <c r="E43" s="630">
        <v>7</v>
      </c>
      <c r="F43" s="631">
        <v>4</v>
      </c>
      <c r="G43" s="632">
        <v>3</v>
      </c>
      <c r="H43" s="518"/>
      <c r="I43" s="518"/>
      <c r="J43" s="518"/>
      <c r="K43" s="519" t="s">
        <v>461</v>
      </c>
      <c r="L43" s="633">
        <v>2</v>
      </c>
      <c r="M43" s="635">
        <v>2</v>
      </c>
      <c r="N43" s="636" t="s">
        <v>469</v>
      </c>
    </row>
    <row r="44" spans="1:14" ht="15" customHeight="1" x14ac:dyDescent="0.15">
      <c r="A44" s="393"/>
      <c r="B44" s="393"/>
      <c r="C44" s="751" t="s">
        <v>385</v>
      </c>
      <c r="D44" s="752"/>
      <c r="E44" s="630">
        <v>3634</v>
      </c>
      <c r="F44" s="631">
        <v>3523</v>
      </c>
      <c r="G44" s="632">
        <v>111</v>
      </c>
      <c r="H44" s="518"/>
      <c r="I44" s="518"/>
      <c r="J44" s="518"/>
      <c r="K44" s="519" t="s">
        <v>516</v>
      </c>
      <c r="L44" s="633">
        <v>8</v>
      </c>
      <c r="M44" s="635">
        <v>8</v>
      </c>
      <c r="N44" s="636" t="s">
        <v>517</v>
      </c>
    </row>
    <row r="45" spans="1:14" ht="15" customHeight="1" thickBot="1" x14ac:dyDescent="0.2">
      <c r="A45" s="393"/>
      <c r="B45" s="393"/>
      <c r="C45" s="751" t="s">
        <v>383</v>
      </c>
      <c r="D45" s="752"/>
      <c r="E45" s="630">
        <v>1373</v>
      </c>
      <c r="F45" s="631">
        <v>1337</v>
      </c>
      <c r="G45" s="632">
        <v>36</v>
      </c>
      <c r="H45" s="409"/>
      <c r="I45" s="520"/>
      <c r="J45" s="768" t="s">
        <v>381</v>
      </c>
      <c r="K45" s="769"/>
      <c r="L45" s="637">
        <v>75</v>
      </c>
      <c r="M45" s="638">
        <v>68</v>
      </c>
      <c r="N45" s="639">
        <v>7</v>
      </c>
    </row>
    <row r="46" spans="1:14" ht="15" customHeight="1" x14ac:dyDescent="0.15">
      <c r="A46" s="393"/>
      <c r="B46" s="393"/>
      <c r="C46" s="751" t="s">
        <v>382</v>
      </c>
      <c r="D46" s="752"/>
      <c r="E46" s="630">
        <v>617</v>
      </c>
      <c r="F46" s="631">
        <v>579</v>
      </c>
      <c r="G46" s="632">
        <v>38</v>
      </c>
      <c r="N46" s="408" t="s">
        <v>16</v>
      </c>
    </row>
    <row r="47" spans="1:14" ht="15" customHeight="1" x14ac:dyDescent="0.15">
      <c r="A47" s="393"/>
      <c r="B47" s="393"/>
      <c r="C47" s="751" t="s">
        <v>380</v>
      </c>
      <c r="D47" s="752"/>
      <c r="E47" s="630">
        <v>78</v>
      </c>
      <c r="F47" s="631">
        <v>70</v>
      </c>
      <c r="G47" s="632">
        <v>8</v>
      </c>
    </row>
    <row r="48" spans="1:14" ht="15" customHeight="1" x14ac:dyDescent="0.15">
      <c r="A48" s="393"/>
      <c r="B48" s="393"/>
      <c r="C48" s="751" t="s">
        <v>379</v>
      </c>
      <c r="D48" s="752"/>
      <c r="E48" s="630">
        <v>358</v>
      </c>
      <c r="F48" s="631">
        <v>343</v>
      </c>
      <c r="G48" s="632">
        <v>15</v>
      </c>
    </row>
    <row r="49" spans="1:14" ht="15" customHeight="1" x14ac:dyDescent="0.15">
      <c r="A49" s="393"/>
      <c r="B49" s="393"/>
      <c r="C49" s="751" t="s">
        <v>378</v>
      </c>
      <c r="D49" s="752"/>
      <c r="E49" s="630">
        <v>28</v>
      </c>
      <c r="F49" s="631">
        <v>24</v>
      </c>
      <c r="G49" s="632">
        <v>4</v>
      </c>
    </row>
    <row r="50" spans="1:14" ht="15" customHeight="1" x14ac:dyDescent="0.15">
      <c r="A50" s="393"/>
      <c r="B50" s="393"/>
      <c r="C50" s="751" t="s">
        <v>377</v>
      </c>
      <c r="D50" s="752"/>
      <c r="E50" s="630">
        <v>1755</v>
      </c>
      <c r="F50" s="631">
        <v>1664</v>
      </c>
      <c r="G50" s="632">
        <v>91</v>
      </c>
    </row>
    <row r="51" spans="1:14" ht="15" customHeight="1" x14ac:dyDescent="0.15">
      <c r="A51" s="393"/>
      <c r="B51" s="393"/>
      <c r="C51" s="751" t="s">
        <v>376</v>
      </c>
      <c r="D51" s="752"/>
      <c r="E51" s="630">
        <v>212</v>
      </c>
      <c r="F51" s="631">
        <v>203</v>
      </c>
      <c r="G51" s="632">
        <v>9</v>
      </c>
    </row>
    <row r="52" spans="1:14" ht="15" customHeight="1" x14ac:dyDescent="0.15">
      <c r="A52" s="393"/>
      <c r="B52" s="393"/>
      <c r="C52" s="751" t="s">
        <v>375</v>
      </c>
      <c r="D52" s="752"/>
      <c r="E52" s="630">
        <v>7</v>
      </c>
      <c r="F52" s="631">
        <v>4</v>
      </c>
      <c r="G52" s="632">
        <v>3</v>
      </c>
    </row>
    <row r="53" spans="1:14" ht="15" customHeight="1" thickBot="1" x14ac:dyDescent="0.2">
      <c r="A53" s="392"/>
      <c r="B53" s="392"/>
      <c r="C53" s="770" t="s">
        <v>374</v>
      </c>
      <c r="D53" s="772"/>
      <c r="E53" s="640">
        <v>48</v>
      </c>
      <c r="F53" s="641">
        <v>41</v>
      </c>
      <c r="G53" s="642">
        <v>7</v>
      </c>
    </row>
    <row r="54" spans="1:14" ht="15" customHeight="1" x14ac:dyDescent="0.15">
      <c r="N54" s="408"/>
    </row>
  </sheetData>
  <mergeCells count="62">
    <mergeCell ref="C46:D46"/>
    <mergeCell ref="C47:D47"/>
    <mergeCell ref="C48:D48"/>
    <mergeCell ref="C52:D52"/>
    <mergeCell ref="C53:D53"/>
    <mergeCell ref="C49:D49"/>
    <mergeCell ref="C50:D50"/>
    <mergeCell ref="C51:D51"/>
    <mergeCell ref="C43:D43"/>
    <mergeCell ref="C44:D44"/>
    <mergeCell ref="C45:D45"/>
    <mergeCell ref="J45:K45"/>
    <mergeCell ref="C41:D41"/>
    <mergeCell ref="C42:D42"/>
    <mergeCell ref="C38:D38"/>
    <mergeCell ref="C39:D39"/>
    <mergeCell ref="C40:D40"/>
    <mergeCell ref="J41:K41"/>
    <mergeCell ref="J33:K33"/>
    <mergeCell ref="J37:K37"/>
    <mergeCell ref="C30:D30"/>
    <mergeCell ref="C31:D31"/>
    <mergeCell ref="C32:D32"/>
    <mergeCell ref="C36:D36"/>
    <mergeCell ref="C37:D37"/>
    <mergeCell ref="C33:D33"/>
    <mergeCell ref="C34:D34"/>
    <mergeCell ref="C35:D35"/>
    <mergeCell ref="C28:D28"/>
    <mergeCell ref="C29:D29"/>
    <mergeCell ref="J29:K29"/>
    <mergeCell ref="C26:D26"/>
    <mergeCell ref="J26:K26"/>
    <mergeCell ref="C27:D27"/>
    <mergeCell ref="C24:D24"/>
    <mergeCell ref="C25:D25"/>
    <mergeCell ref="I25:K25"/>
    <mergeCell ref="J21:K21"/>
    <mergeCell ref="J22:K22"/>
    <mergeCell ref="J23:K23"/>
    <mergeCell ref="J18:K18"/>
    <mergeCell ref="J19:K19"/>
    <mergeCell ref="J20:K20"/>
    <mergeCell ref="J15:K15"/>
    <mergeCell ref="J16:K16"/>
    <mergeCell ref="J17:K17"/>
    <mergeCell ref="J12:K12"/>
    <mergeCell ref="J13:K13"/>
    <mergeCell ref="J14:K14"/>
    <mergeCell ref="J9:K9"/>
    <mergeCell ref="J10:K10"/>
    <mergeCell ref="J11:K11"/>
    <mergeCell ref="J8:K8"/>
    <mergeCell ref="A5:D5"/>
    <mergeCell ref="J5:K5"/>
    <mergeCell ref="B6:D6"/>
    <mergeCell ref="J6:K6"/>
    <mergeCell ref="A3:N3"/>
    <mergeCell ref="A4:D4"/>
    <mergeCell ref="H4:K4"/>
    <mergeCell ref="C7:D7"/>
    <mergeCell ref="J7:K7"/>
  </mergeCells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topLeftCell="A22" zoomScale="115" zoomScaleNormal="115" workbookViewId="0">
      <selection activeCell="A26" sqref="A26"/>
    </sheetView>
  </sheetViews>
  <sheetFormatPr defaultColWidth="11.375" defaultRowHeight="18.75" customHeight="1" x14ac:dyDescent="0.15"/>
  <cols>
    <col min="1" max="1" width="10" style="2" bestFit="1" customWidth="1"/>
    <col min="2" max="7" width="7.875" style="2" customWidth="1"/>
    <col min="8" max="8" width="8.625" style="2" bestFit="1" customWidth="1"/>
    <col min="9" max="9" width="10.125" style="2" customWidth="1"/>
    <col min="10" max="10" width="8.25" style="2" bestFit="1" customWidth="1"/>
    <col min="11" max="11" width="11.875" style="2" customWidth="1"/>
    <col min="12" max="16384" width="11.375" style="2"/>
  </cols>
  <sheetData>
    <row r="1" spans="1:10" ht="18.75" customHeight="1" x14ac:dyDescent="0.15">
      <c r="A1" s="1" t="s">
        <v>1</v>
      </c>
    </row>
    <row r="3" spans="1:10" ht="18.75" customHeight="1" thickBot="1" x14ac:dyDescent="0.2">
      <c r="I3" s="3"/>
      <c r="J3" s="3" t="s">
        <v>2</v>
      </c>
    </row>
    <row r="4" spans="1:10" ht="14.25" x14ac:dyDescent="0.15">
      <c r="A4" s="656" t="s">
        <v>3</v>
      </c>
      <c r="B4" s="658" t="s">
        <v>4</v>
      </c>
      <c r="C4" s="660" t="s">
        <v>5</v>
      </c>
      <c r="D4" s="660"/>
      <c r="E4" s="660"/>
      <c r="F4" s="660" t="s">
        <v>6</v>
      </c>
      <c r="G4" s="660"/>
      <c r="H4" s="661" t="s">
        <v>7</v>
      </c>
      <c r="I4" s="649" t="s">
        <v>8</v>
      </c>
      <c r="J4" s="651" t="s">
        <v>9</v>
      </c>
    </row>
    <row r="5" spans="1:10" ht="29.25" thickBot="1" x14ac:dyDescent="0.2">
      <c r="A5" s="657"/>
      <c r="B5" s="659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62"/>
      <c r="I5" s="663"/>
      <c r="J5" s="655"/>
    </row>
    <row r="6" spans="1:10" ht="18.75" customHeight="1" thickTop="1" x14ac:dyDescent="0.15">
      <c r="A6" s="7" t="s">
        <v>518</v>
      </c>
      <c r="B6" s="8">
        <v>1846</v>
      </c>
      <c r="C6" s="9">
        <v>4349</v>
      </c>
      <c r="D6" s="9">
        <v>4425</v>
      </c>
      <c r="E6" s="9">
        <v>8774</v>
      </c>
      <c r="F6" s="10" t="s">
        <v>15</v>
      </c>
      <c r="G6" s="10" t="s">
        <v>15</v>
      </c>
      <c r="H6" s="11">
        <v>4.75</v>
      </c>
      <c r="I6" s="9">
        <v>261</v>
      </c>
      <c r="J6" s="12">
        <v>98.3</v>
      </c>
    </row>
    <row r="7" spans="1:10" ht="18.75" customHeight="1" x14ac:dyDescent="0.15">
      <c r="A7" s="13" t="s">
        <v>519</v>
      </c>
      <c r="B7" s="14">
        <v>1919</v>
      </c>
      <c r="C7" s="15">
        <v>4490</v>
      </c>
      <c r="D7" s="15">
        <v>4608</v>
      </c>
      <c r="E7" s="15">
        <v>9098</v>
      </c>
      <c r="F7" s="15">
        <v>324</v>
      </c>
      <c r="G7" s="16">
        <v>103.7</v>
      </c>
      <c r="H7" s="17">
        <v>4.74</v>
      </c>
      <c r="I7" s="15">
        <v>271</v>
      </c>
      <c r="J7" s="18">
        <v>97.4</v>
      </c>
    </row>
    <row r="8" spans="1:10" ht="18.75" customHeight="1" x14ac:dyDescent="0.15">
      <c r="A8" s="13" t="s">
        <v>520</v>
      </c>
      <c r="B8" s="14">
        <v>2070</v>
      </c>
      <c r="C8" s="15">
        <v>5055</v>
      </c>
      <c r="D8" s="15">
        <v>5040</v>
      </c>
      <c r="E8" s="15">
        <v>10095</v>
      </c>
      <c r="F8" s="15">
        <v>997</v>
      </c>
      <c r="G8" s="16">
        <v>111</v>
      </c>
      <c r="H8" s="17">
        <v>4.88</v>
      </c>
      <c r="I8" s="15">
        <v>301</v>
      </c>
      <c r="J8" s="18">
        <v>100.3</v>
      </c>
    </row>
    <row r="9" spans="1:10" ht="18.75" customHeight="1" x14ac:dyDescent="0.15">
      <c r="A9" s="13" t="s">
        <v>521</v>
      </c>
      <c r="B9" s="14">
        <v>2221</v>
      </c>
      <c r="C9" s="15">
        <v>5406</v>
      </c>
      <c r="D9" s="15">
        <v>5756</v>
      </c>
      <c r="E9" s="15">
        <v>11162</v>
      </c>
      <c r="F9" s="15">
        <v>1067</v>
      </c>
      <c r="G9" s="16">
        <v>110.6</v>
      </c>
      <c r="H9" s="17">
        <v>5.03</v>
      </c>
      <c r="I9" s="15">
        <v>332</v>
      </c>
      <c r="J9" s="18">
        <v>93.9</v>
      </c>
    </row>
    <row r="10" spans="1:10" ht="18.75" customHeight="1" x14ac:dyDescent="0.15">
      <c r="A10" s="13" t="s">
        <v>522</v>
      </c>
      <c r="B10" s="14">
        <v>2443</v>
      </c>
      <c r="C10" s="15">
        <v>7090</v>
      </c>
      <c r="D10" s="15">
        <v>6877</v>
      </c>
      <c r="E10" s="15">
        <v>13967</v>
      </c>
      <c r="F10" s="15">
        <v>2805</v>
      </c>
      <c r="G10" s="16">
        <v>125.1</v>
      </c>
      <c r="H10" s="17">
        <v>5.72</v>
      </c>
      <c r="I10" s="15">
        <v>416</v>
      </c>
      <c r="J10" s="18">
        <v>103.1</v>
      </c>
    </row>
    <row r="11" spans="1:10" ht="18.75" customHeight="1" x14ac:dyDescent="0.15">
      <c r="A11" s="13" t="s">
        <v>545</v>
      </c>
      <c r="B11" s="14">
        <v>3656</v>
      </c>
      <c r="C11" s="15">
        <v>9594</v>
      </c>
      <c r="D11" s="15">
        <v>9640</v>
      </c>
      <c r="E11" s="15">
        <v>19234</v>
      </c>
      <c r="F11" s="15">
        <v>5267</v>
      </c>
      <c r="G11" s="16">
        <v>137.69999999999999</v>
      </c>
      <c r="H11" s="17">
        <v>5.26</v>
      </c>
      <c r="I11" s="15">
        <v>573</v>
      </c>
      <c r="J11" s="18">
        <v>99.5</v>
      </c>
    </row>
    <row r="12" spans="1:10" ht="18.75" customHeight="1" x14ac:dyDescent="0.15">
      <c r="A12" s="13" t="s">
        <v>523</v>
      </c>
      <c r="B12" s="14">
        <v>3798</v>
      </c>
      <c r="C12" s="15">
        <v>10228</v>
      </c>
      <c r="D12" s="15">
        <v>10199</v>
      </c>
      <c r="E12" s="15">
        <v>20427</v>
      </c>
      <c r="F12" s="15">
        <v>1193</v>
      </c>
      <c r="G12" s="16">
        <v>106.2</v>
      </c>
      <c r="H12" s="17">
        <v>5.38</v>
      </c>
      <c r="I12" s="15">
        <v>608</v>
      </c>
      <c r="J12" s="18">
        <v>100.3</v>
      </c>
    </row>
    <row r="13" spans="1:10" ht="18.75" customHeight="1" x14ac:dyDescent="0.15">
      <c r="A13" s="13" t="s">
        <v>524</v>
      </c>
      <c r="B13" s="14">
        <v>3914</v>
      </c>
      <c r="C13" s="15">
        <v>10522</v>
      </c>
      <c r="D13" s="15">
        <v>11162</v>
      </c>
      <c r="E13" s="15">
        <v>21684</v>
      </c>
      <c r="F13" s="15">
        <v>1257</v>
      </c>
      <c r="G13" s="16">
        <v>106.2</v>
      </c>
      <c r="H13" s="17">
        <v>5.54</v>
      </c>
      <c r="I13" s="15">
        <v>646</v>
      </c>
      <c r="J13" s="18">
        <v>94.3</v>
      </c>
    </row>
    <row r="14" spans="1:10" ht="18.75" customHeight="1" x14ac:dyDescent="0.15">
      <c r="A14" s="13" t="s">
        <v>525</v>
      </c>
      <c r="B14" s="14">
        <v>4792</v>
      </c>
      <c r="C14" s="15">
        <v>12418</v>
      </c>
      <c r="D14" s="15">
        <v>13719</v>
      </c>
      <c r="E14" s="15">
        <v>26137</v>
      </c>
      <c r="F14" s="15">
        <v>4453</v>
      </c>
      <c r="G14" s="16">
        <v>120.5</v>
      </c>
      <c r="H14" s="17">
        <v>5.45</v>
      </c>
      <c r="I14" s="15">
        <v>778</v>
      </c>
      <c r="J14" s="18">
        <v>90.5</v>
      </c>
    </row>
    <row r="15" spans="1:10" ht="18.75" customHeight="1" x14ac:dyDescent="0.15">
      <c r="A15" s="13" t="s">
        <v>526</v>
      </c>
      <c r="B15" s="14">
        <v>7518</v>
      </c>
      <c r="C15" s="15">
        <v>17064</v>
      </c>
      <c r="D15" s="15">
        <v>17676</v>
      </c>
      <c r="E15" s="15">
        <v>34740</v>
      </c>
      <c r="F15" s="15">
        <v>8603</v>
      </c>
      <c r="G15" s="16">
        <v>132.9</v>
      </c>
      <c r="H15" s="17">
        <v>4.62</v>
      </c>
      <c r="I15" s="15">
        <v>1035</v>
      </c>
      <c r="J15" s="18">
        <v>96.5</v>
      </c>
    </row>
    <row r="16" spans="1:10" ht="18.75" customHeight="1" x14ac:dyDescent="0.15">
      <c r="A16" s="13" t="s">
        <v>527</v>
      </c>
      <c r="B16" s="14">
        <v>11553</v>
      </c>
      <c r="C16" s="15">
        <v>25133</v>
      </c>
      <c r="D16" s="15">
        <v>23827</v>
      </c>
      <c r="E16" s="15">
        <v>48960</v>
      </c>
      <c r="F16" s="15">
        <v>14220</v>
      </c>
      <c r="G16" s="16">
        <v>140.9</v>
      </c>
      <c r="H16" s="17">
        <v>4.24</v>
      </c>
      <c r="I16" s="15">
        <v>1458</v>
      </c>
      <c r="J16" s="18">
        <v>105.5</v>
      </c>
    </row>
    <row r="17" spans="1:11" ht="18.75" customHeight="1" x14ac:dyDescent="0.15">
      <c r="A17" s="13" t="s">
        <v>528</v>
      </c>
      <c r="B17" s="14">
        <v>14286</v>
      </c>
      <c r="C17" s="15">
        <v>28698</v>
      </c>
      <c r="D17" s="15">
        <v>27513</v>
      </c>
      <c r="E17" s="15">
        <v>56211</v>
      </c>
      <c r="F17" s="15">
        <v>7251</v>
      </c>
      <c r="G17" s="16">
        <v>114.8</v>
      </c>
      <c r="H17" s="17">
        <v>3.93</v>
      </c>
      <c r="I17" s="15">
        <v>1674</v>
      </c>
      <c r="J17" s="18">
        <v>104.3</v>
      </c>
    </row>
    <row r="18" spans="1:11" ht="18.75" customHeight="1" x14ac:dyDescent="0.15">
      <c r="A18" s="13" t="s">
        <v>529</v>
      </c>
      <c r="B18" s="14">
        <v>18882</v>
      </c>
      <c r="C18" s="15">
        <v>31666</v>
      </c>
      <c r="D18" s="15">
        <v>30611</v>
      </c>
      <c r="E18" s="15">
        <v>62277</v>
      </c>
      <c r="F18" s="15">
        <v>6066</v>
      </c>
      <c r="G18" s="16">
        <v>110.8</v>
      </c>
      <c r="H18" s="17">
        <v>3.3</v>
      </c>
      <c r="I18" s="15">
        <v>1855</v>
      </c>
      <c r="J18" s="18">
        <v>103.4</v>
      </c>
    </row>
    <row r="19" spans="1:11" ht="18.75" customHeight="1" x14ac:dyDescent="0.15">
      <c r="A19" s="13" t="s">
        <v>530</v>
      </c>
      <c r="B19" s="14">
        <v>20342</v>
      </c>
      <c r="C19" s="15">
        <v>33939</v>
      </c>
      <c r="D19" s="15">
        <v>32757</v>
      </c>
      <c r="E19" s="15">
        <v>66696</v>
      </c>
      <c r="F19" s="15">
        <v>4419</v>
      </c>
      <c r="G19" s="16">
        <v>107.1</v>
      </c>
      <c r="H19" s="17">
        <v>3.28</v>
      </c>
      <c r="I19" s="15">
        <v>1986</v>
      </c>
      <c r="J19" s="18">
        <v>103.6</v>
      </c>
    </row>
    <row r="20" spans="1:11" ht="18.75" customHeight="1" x14ac:dyDescent="0.15">
      <c r="A20" s="13" t="s">
        <v>531</v>
      </c>
      <c r="B20" s="14">
        <v>22781</v>
      </c>
      <c r="C20" s="15">
        <v>35898</v>
      </c>
      <c r="D20" s="15">
        <v>33822</v>
      </c>
      <c r="E20" s="15">
        <v>69720</v>
      </c>
      <c r="F20" s="15">
        <v>3024</v>
      </c>
      <c r="G20" s="16">
        <v>104.5</v>
      </c>
      <c r="H20" s="17">
        <v>3.06</v>
      </c>
      <c r="I20" s="15">
        <v>2070</v>
      </c>
      <c r="J20" s="18">
        <v>106.1</v>
      </c>
    </row>
    <row r="21" spans="1:11" ht="18.75" customHeight="1" x14ac:dyDescent="0.15">
      <c r="A21" s="13" t="s">
        <v>532</v>
      </c>
      <c r="B21" s="14">
        <v>25607</v>
      </c>
      <c r="C21" s="15">
        <v>37648</v>
      </c>
      <c r="D21" s="15">
        <v>35448</v>
      </c>
      <c r="E21" s="15">
        <v>73096</v>
      </c>
      <c r="F21" s="15">
        <v>3376</v>
      </c>
      <c r="G21" s="16">
        <v>104.8</v>
      </c>
      <c r="H21" s="17">
        <v>2.85</v>
      </c>
      <c r="I21" s="15">
        <v>2170</v>
      </c>
      <c r="J21" s="18">
        <v>106.2</v>
      </c>
      <c r="K21" s="19"/>
    </row>
    <row r="22" spans="1:11" ht="18.75" customHeight="1" x14ac:dyDescent="0.15">
      <c r="A22" s="13" t="s">
        <v>533</v>
      </c>
      <c r="B22" s="20">
        <v>27039</v>
      </c>
      <c r="C22" s="21">
        <v>38332</v>
      </c>
      <c r="D22" s="21">
        <v>36941</v>
      </c>
      <c r="E22" s="21">
        <v>75273</v>
      </c>
      <c r="F22" s="21">
        <v>2177</v>
      </c>
      <c r="G22" s="22">
        <v>103</v>
      </c>
      <c r="H22" s="23">
        <v>2.7838677465882613</v>
      </c>
      <c r="I22" s="21">
        <v>2235</v>
      </c>
      <c r="J22" s="24">
        <v>103.76546384775725</v>
      </c>
      <c r="K22" s="19"/>
    </row>
    <row r="23" spans="1:11" ht="18.75" customHeight="1" x14ac:dyDescent="0.15">
      <c r="A23" s="13" t="s">
        <v>534</v>
      </c>
      <c r="B23" s="20">
        <v>30672</v>
      </c>
      <c r="C23" s="21">
        <v>41008</v>
      </c>
      <c r="D23" s="21">
        <v>39254</v>
      </c>
      <c r="E23" s="21">
        <v>80262</v>
      </c>
      <c r="F23" s="21">
        <f>E23-E22</f>
        <v>4989</v>
      </c>
      <c r="G23" s="22">
        <v>106.62787453668645</v>
      </c>
      <c r="H23" s="23">
        <f>E23/B23</f>
        <v>2.6167840375586855</v>
      </c>
      <c r="I23" s="21">
        <v>2383</v>
      </c>
      <c r="J23" s="24">
        <f>C23/D23*100</f>
        <v>104.46833443725481</v>
      </c>
      <c r="K23" s="19"/>
    </row>
    <row r="24" spans="1:11" ht="18.75" customHeight="1" x14ac:dyDescent="0.15">
      <c r="A24" s="13" t="s">
        <v>535</v>
      </c>
      <c r="B24" s="25">
        <v>33484</v>
      </c>
      <c r="C24" s="26">
        <v>43738</v>
      </c>
      <c r="D24" s="26">
        <v>41511</v>
      </c>
      <c r="E24" s="26">
        <v>85249</v>
      </c>
      <c r="F24" s="26">
        <f>E24-E23</f>
        <v>4987</v>
      </c>
      <c r="G24" s="27">
        <v>106.2</v>
      </c>
      <c r="H24" s="17">
        <f>E24/B24</f>
        <v>2.5459622506271651</v>
      </c>
      <c r="I24" s="21">
        <v>2531.1</v>
      </c>
      <c r="J24" s="24">
        <f>C24/D24*100</f>
        <v>105.36484305364844</v>
      </c>
      <c r="K24" s="19"/>
    </row>
    <row r="25" spans="1:11" ht="18.75" customHeight="1" x14ac:dyDescent="0.15">
      <c r="A25" s="13" t="s">
        <v>536</v>
      </c>
      <c r="B25" s="28">
        <v>35669</v>
      </c>
      <c r="C25" s="471">
        <v>45390</v>
      </c>
      <c r="D25" s="471">
        <v>43767</v>
      </c>
      <c r="E25" s="471">
        <v>89157</v>
      </c>
      <c r="F25" s="471">
        <v>3908</v>
      </c>
      <c r="G25" s="472">
        <v>104.6</v>
      </c>
      <c r="H25" s="23">
        <v>2.5</v>
      </c>
      <c r="I25" s="21">
        <v>2649</v>
      </c>
      <c r="J25" s="473">
        <v>103.7</v>
      </c>
      <c r="K25" s="19"/>
    </row>
    <row r="26" spans="1:11" ht="18.75" customHeight="1" thickBot="1" x14ac:dyDescent="0.2">
      <c r="A26" s="474" t="s">
        <v>537</v>
      </c>
      <c r="B26" s="29">
        <v>38310</v>
      </c>
      <c r="C26" s="29">
        <v>47374</v>
      </c>
      <c r="D26" s="29">
        <v>45749</v>
      </c>
      <c r="E26" s="29">
        <v>93123</v>
      </c>
      <c r="F26" s="29">
        <f>E26-E25</f>
        <v>3966</v>
      </c>
      <c r="G26" s="30">
        <f>E26/E25*100</f>
        <v>104.44833271644403</v>
      </c>
      <c r="H26" s="31">
        <f>E26/B26</f>
        <v>2.4307752545027408</v>
      </c>
      <c r="I26" s="32">
        <f>E26/33.66</f>
        <v>2766.5775401069523</v>
      </c>
      <c r="J26" s="33">
        <f>C26/D26*100</f>
        <v>103.55199020743622</v>
      </c>
      <c r="K26" s="19"/>
    </row>
    <row r="27" spans="1:11" ht="14.25" x14ac:dyDescent="0.15">
      <c r="A27" s="34"/>
      <c r="I27" s="3"/>
      <c r="J27" s="3" t="s">
        <v>16</v>
      </c>
    </row>
    <row r="28" spans="1:11" ht="18.75" customHeight="1" x14ac:dyDescent="0.15">
      <c r="A28" s="654" t="s">
        <v>538</v>
      </c>
      <c r="B28" s="654"/>
      <c r="C28" s="654"/>
      <c r="D28" s="654"/>
      <c r="E28" s="654"/>
      <c r="F28" s="654"/>
      <c r="G28" s="654"/>
      <c r="H28" s="654"/>
      <c r="I28" s="654"/>
      <c r="J28" s="654"/>
    </row>
    <row r="29" spans="1:11" ht="18.75" customHeight="1" x14ac:dyDescent="0.15">
      <c r="A29" s="643" t="s">
        <v>539</v>
      </c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8">
    <mergeCell ref="A28:J28"/>
    <mergeCell ref="J4:J5"/>
    <mergeCell ref="A4:A5"/>
    <mergeCell ref="B4:B5"/>
    <mergeCell ref="C4:E4"/>
    <mergeCell ref="F4:G4"/>
    <mergeCell ref="H4:H5"/>
    <mergeCell ref="I4:I5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"/>
  <sheetViews>
    <sheetView workbookViewId="0">
      <selection activeCell="G27" sqref="G27"/>
    </sheetView>
  </sheetViews>
  <sheetFormatPr defaultColWidth="9" defaultRowHeight="15.75" customHeight="1" x14ac:dyDescent="0.15"/>
  <cols>
    <col min="1" max="16384" width="9" style="390"/>
  </cols>
  <sheetData>
    <row r="2" spans="1:1" ht="15.75" customHeight="1" x14ac:dyDescent="0.15">
      <c r="A2" s="416" t="s">
        <v>466</v>
      </c>
    </row>
  </sheetData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5"/>
  <sheetViews>
    <sheetView showGridLines="0" workbookViewId="0">
      <selection activeCell="G4" sqref="G4:I4"/>
    </sheetView>
  </sheetViews>
  <sheetFormatPr defaultColWidth="11.875" defaultRowHeight="18.75" customHeight="1" x14ac:dyDescent="0.15"/>
  <cols>
    <col min="1" max="2" width="4" style="2" bestFit="1" customWidth="1"/>
    <col min="3" max="3" width="21.5" style="2" bestFit="1" customWidth="1"/>
    <col min="4" max="9" width="9.5" style="2" customWidth="1"/>
    <col min="10" max="256" width="11.875" style="2"/>
    <col min="257" max="258" width="4" style="2" bestFit="1" customWidth="1"/>
    <col min="259" max="259" width="21.5" style="2" bestFit="1" customWidth="1"/>
    <col min="260" max="265" width="9.5" style="2" customWidth="1"/>
    <col min="266" max="512" width="11.875" style="2"/>
    <col min="513" max="514" width="4" style="2" bestFit="1" customWidth="1"/>
    <col min="515" max="515" width="21.5" style="2" bestFit="1" customWidth="1"/>
    <col min="516" max="521" width="9.5" style="2" customWidth="1"/>
    <col min="522" max="768" width="11.875" style="2"/>
    <col min="769" max="770" width="4" style="2" bestFit="1" customWidth="1"/>
    <col min="771" max="771" width="21.5" style="2" bestFit="1" customWidth="1"/>
    <col min="772" max="777" width="9.5" style="2" customWidth="1"/>
    <col min="778" max="1024" width="11.875" style="2"/>
    <col min="1025" max="1026" width="4" style="2" bestFit="1" customWidth="1"/>
    <col min="1027" max="1027" width="21.5" style="2" bestFit="1" customWidth="1"/>
    <col min="1028" max="1033" width="9.5" style="2" customWidth="1"/>
    <col min="1034" max="1280" width="11.875" style="2"/>
    <col min="1281" max="1282" width="4" style="2" bestFit="1" customWidth="1"/>
    <col min="1283" max="1283" width="21.5" style="2" bestFit="1" customWidth="1"/>
    <col min="1284" max="1289" width="9.5" style="2" customWidth="1"/>
    <col min="1290" max="1536" width="11.875" style="2"/>
    <col min="1537" max="1538" width="4" style="2" bestFit="1" customWidth="1"/>
    <col min="1539" max="1539" width="21.5" style="2" bestFit="1" customWidth="1"/>
    <col min="1540" max="1545" width="9.5" style="2" customWidth="1"/>
    <col min="1546" max="1792" width="11.875" style="2"/>
    <col min="1793" max="1794" width="4" style="2" bestFit="1" customWidth="1"/>
    <col min="1795" max="1795" width="21.5" style="2" bestFit="1" customWidth="1"/>
    <col min="1796" max="1801" width="9.5" style="2" customWidth="1"/>
    <col min="1802" max="2048" width="11.875" style="2"/>
    <col min="2049" max="2050" width="4" style="2" bestFit="1" customWidth="1"/>
    <col min="2051" max="2051" width="21.5" style="2" bestFit="1" customWidth="1"/>
    <col min="2052" max="2057" width="9.5" style="2" customWidth="1"/>
    <col min="2058" max="2304" width="11.875" style="2"/>
    <col min="2305" max="2306" width="4" style="2" bestFit="1" customWidth="1"/>
    <col min="2307" max="2307" width="21.5" style="2" bestFit="1" customWidth="1"/>
    <col min="2308" max="2313" width="9.5" style="2" customWidth="1"/>
    <col min="2314" max="2560" width="11.875" style="2"/>
    <col min="2561" max="2562" width="4" style="2" bestFit="1" customWidth="1"/>
    <col min="2563" max="2563" width="21.5" style="2" bestFit="1" customWidth="1"/>
    <col min="2564" max="2569" width="9.5" style="2" customWidth="1"/>
    <col min="2570" max="2816" width="11.875" style="2"/>
    <col min="2817" max="2818" width="4" style="2" bestFit="1" customWidth="1"/>
    <col min="2819" max="2819" width="21.5" style="2" bestFit="1" customWidth="1"/>
    <col min="2820" max="2825" width="9.5" style="2" customWidth="1"/>
    <col min="2826" max="3072" width="11.875" style="2"/>
    <col min="3073" max="3074" width="4" style="2" bestFit="1" customWidth="1"/>
    <col min="3075" max="3075" width="21.5" style="2" bestFit="1" customWidth="1"/>
    <col min="3076" max="3081" width="9.5" style="2" customWidth="1"/>
    <col min="3082" max="3328" width="11.875" style="2"/>
    <col min="3329" max="3330" width="4" style="2" bestFit="1" customWidth="1"/>
    <col min="3331" max="3331" width="21.5" style="2" bestFit="1" customWidth="1"/>
    <col min="3332" max="3337" width="9.5" style="2" customWidth="1"/>
    <col min="3338" max="3584" width="11.875" style="2"/>
    <col min="3585" max="3586" width="4" style="2" bestFit="1" customWidth="1"/>
    <col min="3587" max="3587" width="21.5" style="2" bestFit="1" customWidth="1"/>
    <col min="3588" max="3593" width="9.5" style="2" customWidth="1"/>
    <col min="3594" max="3840" width="11.875" style="2"/>
    <col min="3841" max="3842" width="4" style="2" bestFit="1" customWidth="1"/>
    <col min="3843" max="3843" width="21.5" style="2" bestFit="1" customWidth="1"/>
    <col min="3844" max="3849" width="9.5" style="2" customWidth="1"/>
    <col min="3850" max="4096" width="11.875" style="2"/>
    <col min="4097" max="4098" width="4" style="2" bestFit="1" customWidth="1"/>
    <col min="4099" max="4099" width="21.5" style="2" bestFit="1" customWidth="1"/>
    <col min="4100" max="4105" width="9.5" style="2" customWidth="1"/>
    <col min="4106" max="4352" width="11.875" style="2"/>
    <col min="4353" max="4354" width="4" style="2" bestFit="1" customWidth="1"/>
    <col min="4355" max="4355" width="21.5" style="2" bestFit="1" customWidth="1"/>
    <col min="4356" max="4361" width="9.5" style="2" customWidth="1"/>
    <col min="4362" max="4608" width="11.875" style="2"/>
    <col min="4609" max="4610" width="4" style="2" bestFit="1" customWidth="1"/>
    <col min="4611" max="4611" width="21.5" style="2" bestFit="1" customWidth="1"/>
    <col min="4612" max="4617" width="9.5" style="2" customWidth="1"/>
    <col min="4618" max="4864" width="11.875" style="2"/>
    <col min="4865" max="4866" width="4" style="2" bestFit="1" customWidth="1"/>
    <col min="4867" max="4867" width="21.5" style="2" bestFit="1" customWidth="1"/>
    <col min="4868" max="4873" width="9.5" style="2" customWidth="1"/>
    <col min="4874" max="5120" width="11.875" style="2"/>
    <col min="5121" max="5122" width="4" style="2" bestFit="1" customWidth="1"/>
    <col min="5123" max="5123" width="21.5" style="2" bestFit="1" customWidth="1"/>
    <col min="5124" max="5129" width="9.5" style="2" customWidth="1"/>
    <col min="5130" max="5376" width="11.875" style="2"/>
    <col min="5377" max="5378" width="4" style="2" bestFit="1" customWidth="1"/>
    <col min="5379" max="5379" width="21.5" style="2" bestFit="1" customWidth="1"/>
    <col min="5380" max="5385" width="9.5" style="2" customWidth="1"/>
    <col min="5386" max="5632" width="11.875" style="2"/>
    <col min="5633" max="5634" width="4" style="2" bestFit="1" customWidth="1"/>
    <col min="5635" max="5635" width="21.5" style="2" bestFit="1" customWidth="1"/>
    <col min="5636" max="5641" width="9.5" style="2" customWidth="1"/>
    <col min="5642" max="5888" width="11.875" style="2"/>
    <col min="5889" max="5890" width="4" style="2" bestFit="1" customWidth="1"/>
    <col min="5891" max="5891" width="21.5" style="2" bestFit="1" customWidth="1"/>
    <col min="5892" max="5897" width="9.5" style="2" customWidth="1"/>
    <col min="5898" max="6144" width="11.875" style="2"/>
    <col min="6145" max="6146" width="4" style="2" bestFit="1" customWidth="1"/>
    <col min="6147" max="6147" width="21.5" style="2" bestFit="1" customWidth="1"/>
    <col min="6148" max="6153" width="9.5" style="2" customWidth="1"/>
    <col min="6154" max="6400" width="11.875" style="2"/>
    <col min="6401" max="6402" width="4" style="2" bestFit="1" customWidth="1"/>
    <col min="6403" max="6403" width="21.5" style="2" bestFit="1" customWidth="1"/>
    <col min="6404" max="6409" width="9.5" style="2" customWidth="1"/>
    <col min="6410" max="6656" width="11.875" style="2"/>
    <col min="6657" max="6658" width="4" style="2" bestFit="1" customWidth="1"/>
    <col min="6659" max="6659" width="21.5" style="2" bestFit="1" customWidth="1"/>
    <col min="6660" max="6665" width="9.5" style="2" customWidth="1"/>
    <col min="6666" max="6912" width="11.875" style="2"/>
    <col min="6913" max="6914" width="4" style="2" bestFit="1" customWidth="1"/>
    <col min="6915" max="6915" width="21.5" style="2" bestFit="1" customWidth="1"/>
    <col min="6916" max="6921" width="9.5" style="2" customWidth="1"/>
    <col min="6922" max="7168" width="11.875" style="2"/>
    <col min="7169" max="7170" width="4" style="2" bestFit="1" customWidth="1"/>
    <col min="7171" max="7171" width="21.5" style="2" bestFit="1" customWidth="1"/>
    <col min="7172" max="7177" width="9.5" style="2" customWidth="1"/>
    <col min="7178" max="7424" width="11.875" style="2"/>
    <col min="7425" max="7426" width="4" style="2" bestFit="1" customWidth="1"/>
    <col min="7427" max="7427" width="21.5" style="2" bestFit="1" customWidth="1"/>
    <col min="7428" max="7433" width="9.5" style="2" customWidth="1"/>
    <col min="7434" max="7680" width="11.875" style="2"/>
    <col min="7681" max="7682" width="4" style="2" bestFit="1" customWidth="1"/>
    <col min="7683" max="7683" width="21.5" style="2" bestFit="1" customWidth="1"/>
    <col min="7684" max="7689" width="9.5" style="2" customWidth="1"/>
    <col min="7690" max="7936" width="11.875" style="2"/>
    <col min="7937" max="7938" width="4" style="2" bestFit="1" customWidth="1"/>
    <col min="7939" max="7939" width="21.5" style="2" bestFit="1" customWidth="1"/>
    <col min="7940" max="7945" width="9.5" style="2" customWidth="1"/>
    <col min="7946" max="8192" width="11.875" style="2"/>
    <col min="8193" max="8194" width="4" style="2" bestFit="1" customWidth="1"/>
    <col min="8195" max="8195" width="21.5" style="2" bestFit="1" customWidth="1"/>
    <col min="8196" max="8201" width="9.5" style="2" customWidth="1"/>
    <col min="8202" max="8448" width="11.875" style="2"/>
    <col min="8449" max="8450" width="4" style="2" bestFit="1" customWidth="1"/>
    <col min="8451" max="8451" width="21.5" style="2" bestFit="1" customWidth="1"/>
    <col min="8452" max="8457" width="9.5" style="2" customWidth="1"/>
    <col min="8458" max="8704" width="11.875" style="2"/>
    <col min="8705" max="8706" width="4" style="2" bestFit="1" customWidth="1"/>
    <col min="8707" max="8707" width="21.5" style="2" bestFit="1" customWidth="1"/>
    <col min="8708" max="8713" width="9.5" style="2" customWidth="1"/>
    <col min="8714" max="8960" width="11.875" style="2"/>
    <col min="8961" max="8962" width="4" style="2" bestFit="1" customWidth="1"/>
    <col min="8963" max="8963" width="21.5" style="2" bestFit="1" customWidth="1"/>
    <col min="8964" max="8969" width="9.5" style="2" customWidth="1"/>
    <col min="8970" max="9216" width="11.875" style="2"/>
    <col min="9217" max="9218" width="4" style="2" bestFit="1" customWidth="1"/>
    <col min="9219" max="9219" width="21.5" style="2" bestFit="1" customWidth="1"/>
    <col min="9220" max="9225" width="9.5" style="2" customWidth="1"/>
    <col min="9226" max="9472" width="11.875" style="2"/>
    <col min="9473" max="9474" width="4" style="2" bestFit="1" customWidth="1"/>
    <col min="9475" max="9475" width="21.5" style="2" bestFit="1" customWidth="1"/>
    <col min="9476" max="9481" width="9.5" style="2" customWidth="1"/>
    <col min="9482" max="9728" width="11.875" style="2"/>
    <col min="9729" max="9730" width="4" style="2" bestFit="1" customWidth="1"/>
    <col min="9731" max="9731" width="21.5" style="2" bestFit="1" customWidth="1"/>
    <col min="9732" max="9737" width="9.5" style="2" customWidth="1"/>
    <col min="9738" max="9984" width="11.875" style="2"/>
    <col min="9985" max="9986" width="4" style="2" bestFit="1" customWidth="1"/>
    <col min="9987" max="9987" width="21.5" style="2" bestFit="1" customWidth="1"/>
    <col min="9988" max="9993" width="9.5" style="2" customWidth="1"/>
    <col min="9994" max="10240" width="11.875" style="2"/>
    <col min="10241" max="10242" width="4" style="2" bestFit="1" customWidth="1"/>
    <col min="10243" max="10243" width="21.5" style="2" bestFit="1" customWidth="1"/>
    <col min="10244" max="10249" width="9.5" style="2" customWidth="1"/>
    <col min="10250" max="10496" width="11.875" style="2"/>
    <col min="10497" max="10498" width="4" style="2" bestFit="1" customWidth="1"/>
    <col min="10499" max="10499" width="21.5" style="2" bestFit="1" customWidth="1"/>
    <col min="10500" max="10505" width="9.5" style="2" customWidth="1"/>
    <col min="10506" max="10752" width="11.875" style="2"/>
    <col min="10753" max="10754" width="4" style="2" bestFit="1" customWidth="1"/>
    <col min="10755" max="10755" width="21.5" style="2" bestFit="1" customWidth="1"/>
    <col min="10756" max="10761" width="9.5" style="2" customWidth="1"/>
    <col min="10762" max="11008" width="11.875" style="2"/>
    <col min="11009" max="11010" width="4" style="2" bestFit="1" customWidth="1"/>
    <col min="11011" max="11011" width="21.5" style="2" bestFit="1" customWidth="1"/>
    <col min="11012" max="11017" width="9.5" style="2" customWidth="1"/>
    <col min="11018" max="11264" width="11.875" style="2"/>
    <col min="11265" max="11266" width="4" style="2" bestFit="1" customWidth="1"/>
    <col min="11267" max="11267" width="21.5" style="2" bestFit="1" customWidth="1"/>
    <col min="11268" max="11273" width="9.5" style="2" customWidth="1"/>
    <col min="11274" max="11520" width="11.875" style="2"/>
    <col min="11521" max="11522" width="4" style="2" bestFit="1" customWidth="1"/>
    <col min="11523" max="11523" width="21.5" style="2" bestFit="1" customWidth="1"/>
    <col min="11524" max="11529" width="9.5" style="2" customWidth="1"/>
    <col min="11530" max="11776" width="11.875" style="2"/>
    <col min="11777" max="11778" width="4" style="2" bestFit="1" customWidth="1"/>
    <col min="11779" max="11779" width="21.5" style="2" bestFit="1" customWidth="1"/>
    <col min="11780" max="11785" width="9.5" style="2" customWidth="1"/>
    <col min="11786" max="12032" width="11.875" style="2"/>
    <col min="12033" max="12034" width="4" style="2" bestFit="1" customWidth="1"/>
    <col min="12035" max="12035" width="21.5" style="2" bestFit="1" customWidth="1"/>
    <col min="12036" max="12041" width="9.5" style="2" customWidth="1"/>
    <col min="12042" max="12288" width="11.875" style="2"/>
    <col min="12289" max="12290" width="4" style="2" bestFit="1" customWidth="1"/>
    <col min="12291" max="12291" width="21.5" style="2" bestFit="1" customWidth="1"/>
    <col min="12292" max="12297" width="9.5" style="2" customWidth="1"/>
    <col min="12298" max="12544" width="11.875" style="2"/>
    <col min="12545" max="12546" width="4" style="2" bestFit="1" customWidth="1"/>
    <col min="12547" max="12547" width="21.5" style="2" bestFit="1" customWidth="1"/>
    <col min="12548" max="12553" width="9.5" style="2" customWidth="1"/>
    <col min="12554" max="12800" width="11.875" style="2"/>
    <col min="12801" max="12802" width="4" style="2" bestFit="1" customWidth="1"/>
    <col min="12803" max="12803" width="21.5" style="2" bestFit="1" customWidth="1"/>
    <col min="12804" max="12809" width="9.5" style="2" customWidth="1"/>
    <col min="12810" max="13056" width="11.875" style="2"/>
    <col min="13057" max="13058" width="4" style="2" bestFit="1" customWidth="1"/>
    <col min="13059" max="13059" width="21.5" style="2" bestFit="1" customWidth="1"/>
    <col min="13060" max="13065" width="9.5" style="2" customWidth="1"/>
    <col min="13066" max="13312" width="11.875" style="2"/>
    <col min="13313" max="13314" width="4" style="2" bestFit="1" customWidth="1"/>
    <col min="13315" max="13315" width="21.5" style="2" bestFit="1" customWidth="1"/>
    <col min="13316" max="13321" width="9.5" style="2" customWidth="1"/>
    <col min="13322" max="13568" width="11.875" style="2"/>
    <col min="13569" max="13570" width="4" style="2" bestFit="1" customWidth="1"/>
    <col min="13571" max="13571" width="21.5" style="2" bestFit="1" customWidth="1"/>
    <col min="13572" max="13577" width="9.5" style="2" customWidth="1"/>
    <col min="13578" max="13824" width="11.875" style="2"/>
    <col min="13825" max="13826" width="4" style="2" bestFit="1" customWidth="1"/>
    <col min="13827" max="13827" width="21.5" style="2" bestFit="1" customWidth="1"/>
    <col min="13828" max="13833" width="9.5" style="2" customWidth="1"/>
    <col min="13834" max="14080" width="11.875" style="2"/>
    <col min="14081" max="14082" width="4" style="2" bestFit="1" customWidth="1"/>
    <col min="14083" max="14083" width="21.5" style="2" bestFit="1" customWidth="1"/>
    <col min="14084" max="14089" width="9.5" style="2" customWidth="1"/>
    <col min="14090" max="14336" width="11.875" style="2"/>
    <col min="14337" max="14338" width="4" style="2" bestFit="1" customWidth="1"/>
    <col min="14339" max="14339" width="21.5" style="2" bestFit="1" customWidth="1"/>
    <col min="14340" max="14345" width="9.5" style="2" customWidth="1"/>
    <col min="14346" max="14592" width="11.875" style="2"/>
    <col min="14593" max="14594" width="4" style="2" bestFit="1" customWidth="1"/>
    <col min="14595" max="14595" width="21.5" style="2" bestFit="1" customWidth="1"/>
    <col min="14596" max="14601" width="9.5" style="2" customWidth="1"/>
    <col min="14602" max="14848" width="11.875" style="2"/>
    <col min="14849" max="14850" width="4" style="2" bestFit="1" customWidth="1"/>
    <col min="14851" max="14851" width="21.5" style="2" bestFit="1" customWidth="1"/>
    <col min="14852" max="14857" width="9.5" style="2" customWidth="1"/>
    <col min="14858" max="15104" width="11.875" style="2"/>
    <col min="15105" max="15106" width="4" style="2" bestFit="1" customWidth="1"/>
    <col min="15107" max="15107" width="21.5" style="2" bestFit="1" customWidth="1"/>
    <col min="15108" max="15113" width="9.5" style="2" customWidth="1"/>
    <col min="15114" max="15360" width="11.875" style="2"/>
    <col min="15361" max="15362" width="4" style="2" bestFit="1" customWidth="1"/>
    <col min="15363" max="15363" width="21.5" style="2" bestFit="1" customWidth="1"/>
    <col min="15364" max="15369" width="9.5" style="2" customWidth="1"/>
    <col min="15370" max="15616" width="11.875" style="2"/>
    <col min="15617" max="15618" width="4" style="2" bestFit="1" customWidth="1"/>
    <col min="15619" max="15619" width="21.5" style="2" bestFit="1" customWidth="1"/>
    <col min="15620" max="15625" width="9.5" style="2" customWidth="1"/>
    <col min="15626" max="15872" width="11.875" style="2"/>
    <col min="15873" max="15874" width="4" style="2" bestFit="1" customWidth="1"/>
    <col min="15875" max="15875" width="21.5" style="2" bestFit="1" customWidth="1"/>
    <col min="15876" max="15881" width="9.5" style="2" customWidth="1"/>
    <col min="15882" max="16128" width="11.875" style="2"/>
    <col min="16129" max="16130" width="4" style="2" bestFit="1" customWidth="1"/>
    <col min="16131" max="16131" width="21.5" style="2" bestFit="1" customWidth="1"/>
    <col min="16132" max="16137" width="9.5" style="2" customWidth="1"/>
    <col min="16138" max="16384" width="11.875" style="2"/>
  </cols>
  <sheetData>
    <row r="1" spans="1:9" ht="18.75" customHeight="1" x14ac:dyDescent="0.15">
      <c r="A1" s="57" t="s">
        <v>158</v>
      </c>
      <c r="B1" s="57"/>
      <c r="C1" s="57"/>
      <c r="D1" s="57"/>
    </row>
    <row r="2" spans="1:9" ht="18.75" customHeight="1" x14ac:dyDescent="0.15">
      <c r="A2" s="57"/>
      <c r="B2" s="57"/>
      <c r="C2" s="57"/>
      <c r="D2" s="57"/>
    </row>
    <row r="3" spans="1:9" ht="15" thickBot="1" x14ac:dyDescent="0.2">
      <c r="H3" s="55"/>
      <c r="I3" s="55" t="s">
        <v>543</v>
      </c>
    </row>
    <row r="4" spans="1:9" s="3" customFormat="1" ht="14.25" x14ac:dyDescent="0.15">
      <c r="A4" s="658" t="s">
        <v>157</v>
      </c>
      <c r="B4" s="660"/>
      <c r="C4" s="723"/>
      <c r="D4" s="743" t="s">
        <v>140</v>
      </c>
      <c r="E4" s="787" t="s">
        <v>10</v>
      </c>
      <c r="F4" s="773" t="s">
        <v>11</v>
      </c>
      <c r="G4" s="658" t="s">
        <v>156</v>
      </c>
      <c r="H4" s="660"/>
      <c r="I4" s="664"/>
    </row>
    <row r="5" spans="1:9" s="3" customFormat="1" ht="15" thickBot="1" x14ac:dyDescent="0.2">
      <c r="A5" s="659"/>
      <c r="B5" s="650"/>
      <c r="C5" s="785"/>
      <c r="D5" s="786"/>
      <c r="E5" s="788"/>
      <c r="F5" s="774"/>
      <c r="G5" s="176" t="s">
        <v>140</v>
      </c>
      <c r="H5" s="4" t="s">
        <v>10</v>
      </c>
      <c r="I5" s="49" t="s">
        <v>11</v>
      </c>
    </row>
    <row r="6" spans="1:9" ht="18.75" customHeight="1" thickTop="1" x14ac:dyDescent="0.15">
      <c r="A6" s="783" t="s">
        <v>155</v>
      </c>
      <c r="B6" s="783"/>
      <c r="C6" s="784"/>
      <c r="D6" s="171">
        <v>77070</v>
      </c>
      <c r="E6" s="8">
        <v>39119</v>
      </c>
      <c r="F6" s="175">
        <v>37951</v>
      </c>
      <c r="G6" s="169">
        <v>57143</v>
      </c>
      <c r="H6" s="8">
        <v>30072</v>
      </c>
      <c r="I6" s="60">
        <v>27071</v>
      </c>
    </row>
    <row r="7" spans="1:9" ht="18.75" customHeight="1" x14ac:dyDescent="0.15">
      <c r="A7" s="669" t="s">
        <v>154</v>
      </c>
      <c r="B7" s="778" t="s">
        <v>140</v>
      </c>
      <c r="C7" s="779"/>
      <c r="D7" s="171">
        <v>46086</v>
      </c>
      <c r="E7" s="14">
        <v>26663</v>
      </c>
      <c r="F7" s="170">
        <v>19423</v>
      </c>
      <c r="G7" s="173">
        <v>41032</v>
      </c>
      <c r="H7" s="14">
        <v>23669</v>
      </c>
      <c r="I7" s="59">
        <v>17363</v>
      </c>
    </row>
    <row r="8" spans="1:9" ht="18.75" customHeight="1" x14ac:dyDescent="0.15">
      <c r="A8" s="669"/>
      <c r="B8" s="780" t="s">
        <v>153</v>
      </c>
      <c r="C8" s="174" t="s">
        <v>140</v>
      </c>
      <c r="D8" s="171">
        <v>44923</v>
      </c>
      <c r="E8" s="14">
        <v>25958</v>
      </c>
      <c r="F8" s="170">
        <v>18965</v>
      </c>
      <c r="G8" s="173">
        <v>39978</v>
      </c>
      <c r="H8" s="14">
        <v>23052</v>
      </c>
      <c r="I8" s="59">
        <v>16926</v>
      </c>
    </row>
    <row r="9" spans="1:9" ht="18.75" customHeight="1" x14ac:dyDescent="0.15">
      <c r="A9" s="669"/>
      <c r="B9" s="780"/>
      <c r="C9" s="172" t="s">
        <v>152</v>
      </c>
      <c r="D9" s="171">
        <v>36699</v>
      </c>
      <c r="E9" s="14">
        <v>24586</v>
      </c>
      <c r="F9" s="170">
        <v>12113</v>
      </c>
      <c r="G9" s="169">
        <v>33409</v>
      </c>
      <c r="H9" s="14">
        <v>22210</v>
      </c>
      <c r="I9" s="59">
        <v>11199</v>
      </c>
    </row>
    <row r="10" spans="1:9" ht="18.75" customHeight="1" x14ac:dyDescent="0.15">
      <c r="A10" s="669"/>
      <c r="B10" s="780"/>
      <c r="C10" s="172" t="s">
        <v>151</v>
      </c>
      <c r="D10" s="171">
        <v>6201</v>
      </c>
      <c r="E10" s="14">
        <v>512</v>
      </c>
      <c r="F10" s="170">
        <v>5689</v>
      </c>
      <c r="G10" s="169">
        <v>4780</v>
      </c>
      <c r="H10" s="14">
        <v>146</v>
      </c>
      <c r="I10" s="59">
        <v>4634</v>
      </c>
    </row>
    <row r="11" spans="1:9" ht="18.75" customHeight="1" x14ac:dyDescent="0.15">
      <c r="A11" s="669"/>
      <c r="B11" s="780"/>
      <c r="C11" s="172" t="s">
        <v>150</v>
      </c>
      <c r="D11" s="171">
        <v>954</v>
      </c>
      <c r="E11" s="14">
        <v>423</v>
      </c>
      <c r="F11" s="170">
        <v>531</v>
      </c>
      <c r="G11" s="169">
        <v>949</v>
      </c>
      <c r="H11" s="14">
        <v>421</v>
      </c>
      <c r="I11" s="59">
        <v>528</v>
      </c>
    </row>
    <row r="12" spans="1:9" ht="18.75" customHeight="1" x14ac:dyDescent="0.15">
      <c r="A12" s="669"/>
      <c r="B12" s="780"/>
      <c r="C12" s="172" t="s">
        <v>149</v>
      </c>
      <c r="D12" s="171">
        <v>1069</v>
      </c>
      <c r="E12" s="14">
        <v>437</v>
      </c>
      <c r="F12" s="170">
        <v>632</v>
      </c>
      <c r="G12" s="169">
        <v>840</v>
      </c>
      <c r="H12" s="14">
        <v>275</v>
      </c>
      <c r="I12" s="59">
        <v>565</v>
      </c>
    </row>
    <row r="13" spans="1:9" ht="18.75" customHeight="1" x14ac:dyDescent="0.15">
      <c r="A13" s="669"/>
      <c r="B13" s="781" t="s">
        <v>148</v>
      </c>
      <c r="C13" s="782"/>
      <c r="D13" s="171">
        <v>1163</v>
      </c>
      <c r="E13" s="14">
        <v>705</v>
      </c>
      <c r="F13" s="170">
        <v>458</v>
      </c>
      <c r="G13" s="169">
        <v>1054</v>
      </c>
      <c r="H13" s="14">
        <v>617</v>
      </c>
      <c r="I13" s="59">
        <v>437</v>
      </c>
    </row>
    <row r="14" spans="1:9" ht="18.75" customHeight="1" thickBot="1" x14ac:dyDescent="0.2">
      <c r="A14" s="775" t="s">
        <v>147</v>
      </c>
      <c r="B14" s="776"/>
      <c r="C14" s="777"/>
      <c r="D14" s="168">
        <v>23649</v>
      </c>
      <c r="E14" s="165">
        <v>8312</v>
      </c>
      <c r="F14" s="167">
        <v>15337</v>
      </c>
      <c r="G14" s="166">
        <v>9956</v>
      </c>
      <c r="H14" s="165">
        <v>2796</v>
      </c>
      <c r="I14" s="164">
        <v>7160</v>
      </c>
    </row>
    <row r="15" spans="1:9" ht="18.75" customHeight="1" x14ac:dyDescent="0.15">
      <c r="A15" s="34" t="s">
        <v>146</v>
      </c>
      <c r="B15" s="34"/>
      <c r="C15" s="34"/>
      <c r="H15" s="3"/>
      <c r="I15" s="3" t="s">
        <v>145</v>
      </c>
    </row>
  </sheetData>
  <mergeCells count="11">
    <mergeCell ref="F4:F5"/>
    <mergeCell ref="A14:C14"/>
    <mergeCell ref="G4:I4"/>
    <mergeCell ref="A7:A13"/>
    <mergeCell ref="B7:C7"/>
    <mergeCell ref="B8:B12"/>
    <mergeCell ref="B13:C13"/>
    <mergeCell ref="A6:C6"/>
    <mergeCell ref="A4:C5"/>
    <mergeCell ref="D4:D5"/>
    <mergeCell ref="E4:E5"/>
  </mergeCells>
  <phoneticPr fontId="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15"/>
  <sheetViews>
    <sheetView showGridLines="0" zoomScale="115" zoomScaleNormal="115" workbookViewId="0">
      <selection activeCell="I5" sqref="I5"/>
    </sheetView>
  </sheetViews>
  <sheetFormatPr defaultRowHeight="18.75" customHeight="1" x14ac:dyDescent="0.15"/>
  <cols>
    <col min="1" max="3" width="2.375" style="52" customWidth="1"/>
    <col min="4" max="4" width="21" style="52" customWidth="1"/>
    <col min="5" max="5" width="4.375" style="52" customWidth="1"/>
    <col min="6" max="11" width="10.625" style="52" customWidth="1"/>
    <col min="12" max="256" width="9" style="52"/>
    <col min="257" max="259" width="2.375" style="52" customWidth="1"/>
    <col min="260" max="260" width="25.625" style="52" customWidth="1"/>
    <col min="261" max="261" width="4.875" style="52" customWidth="1"/>
    <col min="262" max="263" width="16.375" style="52" customWidth="1"/>
    <col min="264" max="264" width="16.875" style="52" customWidth="1"/>
    <col min="265" max="512" width="9" style="52"/>
    <col min="513" max="515" width="2.375" style="52" customWidth="1"/>
    <col min="516" max="516" width="25.625" style="52" customWidth="1"/>
    <col min="517" max="517" width="4.875" style="52" customWidth="1"/>
    <col min="518" max="519" width="16.375" style="52" customWidth="1"/>
    <col min="520" max="520" width="16.875" style="52" customWidth="1"/>
    <col min="521" max="768" width="9" style="52"/>
    <col min="769" max="771" width="2.375" style="52" customWidth="1"/>
    <col min="772" max="772" width="25.625" style="52" customWidth="1"/>
    <col min="773" max="773" width="4.875" style="52" customWidth="1"/>
    <col min="774" max="775" width="16.375" style="52" customWidth="1"/>
    <col min="776" max="776" width="16.875" style="52" customWidth="1"/>
    <col min="777" max="1024" width="9" style="52"/>
    <col min="1025" max="1027" width="2.375" style="52" customWidth="1"/>
    <col min="1028" max="1028" width="25.625" style="52" customWidth="1"/>
    <col min="1029" max="1029" width="4.875" style="52" customWidth="1"/>
    <col min="1030" max="1031" width="16.375" style="52" customWidth="1"/>
    <col min="1032" max="1032" width="16.875" style="52" customWidth="1"/>
    <col min="1033" max="1280" width="9" style="52"/>
    <col min="1281" max="1283" width="2.375" style="52" customWidth="1"/>
    <col min="1284" max="1284" width="25.625" style="52" customWidth="1"/>
    <col min="1285" max="1285" width="4.875" style="52" customWidth="1"/>
    <col min="1286" max="1287" width="16.375" style="52" customWidth="1"/>
    <col min="1288" max="1288" width="16.875" style="52" customWidth="1"/>
    <col min="1289" max="1536" width="9" style="52"/>
    <col min="1537" max="1539" width="2.375" style="52" customWidth="1"/>
    <col min="1540" max="1540" width="25.625" style="52" customWidth="1"/>
    <col min="1541" max="1541" width="4.875" style="52" customWidth="1"/>
    <col min="1542" max="1543" width="16.375" style="52" customWidth="1"/>
    <col min="1544" max="1544" width="16.875" style="52" customWidth="1"/>
    <col min="1545" max="1792" width="9" style="52"/>
    <col min="1793" max="1795" width="2.375" style="52" customWidth="1"/>
    <col min="1796" max="1796" width="25.625" style="52" customWidth="1"/>
    <col min="1797" max="1797" width="4.875" style="52" customWidth="1"/>
    <col min="1798" max="1799" width="16.375" style="52" customWidth="1"/>
    <col min="1800" max="1800" width="16.875" style="52" customWidth="1"/>
    <col min="1801" max="2048" width="9" style="52"/>
    <col min="2049" max="2051" width="2.375" style="52" customWidth="1"/>
    <col min="2052" max="2052" width="25.625" style="52" customWidth="1"/>
    <col min="2053" max="2053" width="4.875" style="52" customWidth="1"/>
    <col min="2054" max="2055" width="16.375" style="52" customWidth="1"/>
    <col min="2056" max="2056" width="16.875" style="52" customWidth="1"/>
    <col min="2057" max="2304" width="9" style="52"/>
    <col min="2305" max="2307" width="2.375" style="52" customWidth="1"/>
    <col min="2308" max="2308" width="25.625" style="52" customWidth="1"/>
    <col min="2309" max="2309" width="4.875" style="52" customWidth="1"/>
    <col min="2310" max="2311" width="16.375" style="52" customWidth="1"/>
    <col min="2312" max="2312" width="16.875" style="52" customWidth="1"/>
    <col min="2313" max="2560" width="9" style="52"/>
    <col min="2561" max="2563" width="2.375" style="52" customWidth="1"/>
    <col min="2564" max="2564" width="25.625" style="52" customWidth="1"/>
    <col min="2565" max="2565" width="4.875" style="52" customWidth="1"/>
    <col min="2566" max="2567" width="16.375" style="52" customWidth="1"/>
    <col min="2568" max="2568" width="16.875" style="52" customWidth="1"/>
    <col min="2569" max="2816" width="9" style="52"/>
    <col min="2817" max="2819" width="2.375" style="52" customWidth="1"/>
    <col min="2820" max="2820" width="25.625" style="52" customWidth="1"/>
    <col min="2821" max="2821" width="4.875" style="52" customWidth="1"/>
    <col min="2822" max="2823" width="16.375" style="52" customWidth="1"/>
    <col min="2824" max="2824" width="16.875" style="52" customWidth="1"/>
    <col min="2825" max="3072" width="9" style="52"/>
    <col min="3073" max="3075" width="2.375" style="52" customWidth="1"/>
    <col min="3076" max="3076" width="25.625" style="52" customWidth="1"/>
    <col min="3077" max="3077" width="4.875" style="52" customWidth="1"/>
    <col min="3078" max="3079" width="16.375" style="52" customWidth="1"/>
    <col min="3080" max="3080" width="16.875" style="52" customWidth="1"/>
    <col min="3081" max="3328" width="9" style="52"/>
    <col min="3329" max="3331" width="2.375" style="52" customWidth="1"/>
    <col min="3332" max="3332" width="25.625" style="52" customWidth="1"/>
    <col min="3333" max="3333" width="4.875" style="52" customWidth="1"/>
    <col min="3334" max="3335" width="16.375" style="52" customWidth="1"/>
    <col min="3336" max="3336" width="16.875" style="52" customWidth="1"/>
    <col min="3337" max="3584" width="9" style="52"/>
    <col min="3585" max="3587" width="2.375" style="52" customWidth="1"/>
    <col min="3588" max="3588" width="25.625" style="52" customWidth="1"/>
    <col min="3589" max="3589" width="4.875" style="52" customWidth="1"/>
    <col min="3590" max="3591" width="16.375" style="52" customWidth="1"/>
    <col min="3592" max="3592" width="16.875" style="52" customWidth="1"/>
    <col min="3593" max="3840" width="9" style="52"/>
    <col min="3841" max="3843" width="2.375" style="52" customWidth="1"/>
    <col min="3844" max="3844" width="25.625" style="52" customWidth="1"/>
    <col min="3845" max="3845" width="4.875" style="52" customWidth="1"/>
    <col min="3846" max="3847" width="16.375" style="52" customWidth="1"/>
    <col min="3848" max="3848" width="16.875" style="52" customWidth="1"/>
    <col min="3849" max="4096" width="9" style="52"/>
    <col min="4097" max="4099" width="2.375" style="52" customWidth="1"/>
    <col min="4100" max="4100" width="25.625" style="52" customWidth="1"/>
    <col min="4101" max="4101" width="4.875" style="52" customWidth="1"/>
    <col min="4102" max="4103" width="16.375" style="52" customWidth="1"/>
    <col min="4104" max="4104" width="16.875" style="52" customWidth="1"/>
    <col min="4105" max="4352" width="9" style="52"/>
    <col min="4353" max="4355" width="2.375" style="52" customWidth="1"/>
    <col min="4356" max="4356" width="25.625" style="52" customWidth="1"/>
    <col min="4357" max="4357" width="4.875" style="52" customWidth="1"/>
    <col min="4358" max="4359" width="16.375" style="52" customWidth="1"/>
    <col min="4360" max="4360" width="16.875" style="52" customWidth="1"/>
    <col min="4361" max="4608" width="9" style="52"/>
    <col min="4609" max="4611" width="2.375" style="52" customWidth="1"/>
    <col min="4612" max="4612" width="25.625" style="52" customWidth="1"/>
    <col min="4613" max="4613" width="4.875" style="52" customWidth="1"/>
    <col min="4614" max="4615" width="16.375" style="52" customWidth="1"/>
    <col min="4616" max="4616" width="16.875" style="52" customWidth="1"/>
    <col min="4617" max="4864" width="9" style="52"/>
    <col min="4865" max="4867" width="2.375" style="52" customWidth="1"/>
    <col min="4868" max="4868" width="25.625" style="52" customWidth="1"/>
    <col min="4869" max="4869" width="4.875" style="52" customWidth="1"/>
    <col min="4870" max="4871" width="16.375" style="52" customWidth="1"/>
    <col min="4872" max="4872" width="16.875" style="52" customWidth="1"/>
    <col min="4873" max="5120" width="9" style="52"/>
    <col min="5121" max="5123" width="2.375" style="52" customWidth="1"/>
    <col min="5124" max="5124" width="25.625" style="52" customWidth="1"/>
    <col min="5125" max="5125" width="4.875" style="52" customWidth="1"/>
    <col min="5126" max="5127" width="16.375" style="52" customWidth="1"/>
    <col min="5128" max="5128" width="16.875" style="52" customWidth="1"/>
    <col min="5129" max="5376" width="9" style="52"/>
    <col min="5377" max="5379" width="2.375" style="52" customWidth="1"/>
    <col min="5380" max="5380" width="25.625" style="52" customWidth="1"/>
    <col min="5381" max="5381" width="4.875" style="52" customWidth="1"/>
    <col min="5382" max="5383" width="16.375" style="52" customWidth="1"/>
    <col min="5384" max="5384" width="16.875" style="52" customWidth="1"/>
    <col min="5385" max="5632" width="9" style="52"/>
    <col min="5633" max="5635" width="2.375" style="52" customWidth="1"/>
    <col min="5636" max="5636" width="25.625" style="52" customWidth="1"/>
    <col min="5637" max="5637" width="4.875" style="52" customWidth="1"/>
    <col min="5638" max="5639" width="16.375" style="52" customWidth="1"/>
    <col min="5640" max="5640" width="16.875" style="52" customWidth="1"/>
    <col min="5641" max="5888" width="9" style="52"/>
    <col min="5889" max="5891" width="2.375" style="52" customWidth="1"/>
    <col min="5892" max="5892" width="25.625" style="52" customWidth="1"/>
    <col min="5893" max="5893" width="4.875" style="52" customWidth="1"/>
    <col min="5894" max="5895" width="16.375" style="52" customWidth="1"/>
    <col min="5896" max="5896" width="16.875" style="52" customWidth="1"/>
    <col min="5897" max="6144" width="9" style="52"/>
    <col min="6145" max="6147" width="2.375" style="52" customWidth="1"/>
    <col min="6148" max="6148" width="25.625" style="52" customWidth="1"/>
    <col min="6149" max="6149" width="4.875" style="52" customWidth="1"/>
    <col min="6150" max="6151" width="16.375" style="52" customWidth="1"/>
    <col min="6152" max="6152" width="16.875" style="52" customWidth="1"/>
    <col min="6153" max="6400" width="9" style="52"/>
    <col min="6401" max="6403" width="2.375" style="52" customWidth="1"/>
    <col min="6404" max="6404" width="25.625" style="52" customWidth="1"/>
    <col min="6405" max="6405" width="4.875" style="52" customWidth="1"/>
    <col min="6406" max="6407" width="16.375" style="52" customWidth="1"/>
    <col min="6408" max="6408" width="16.875" style="52" customWidth="1"/>
    <col min="6409" max="6656" width="9" style="52"/>
    <col min="6657" max="6659" width="2.375" style="52" customWidth="1"/>
    <col min="6660" max="6660" width="25.625" style="52" customWidth="1"/>
    <col min="6661" max="6661" width="4.875" style="52" customWidth="1"/>
    <col min="6662" max="6663" width="16.375" style="52" customWidth="1"/>
    <col min="6664" max="6664" width="16.875" style="52" customWidth="1"/>
    <col min="6665" max="6912" width="9" style="52"/>
    <col min="6913" max="6915" width="2.375" style="52" customWidth="1"/>
    <col min="6916" max="6916" width="25.625" style="52" customWidth="1"/>
    <col min="6917" max="6917" width="4.875" style="52" customWidth="1"/>
    <col min="6918" max="6919" width="16.375" style="52" customWidth="1"/>
    <col min="6920" max="6920" width="16.875" style="52" customWidth="1"/>
    <col min="6921" max="7168" width="9" style="52"/>
    <col min="7169" max="7171" width="2.375" style="52" customWidth="1"/>
    <col min="7172" max="7172" width="25.625" style="52" customWidth="1"/>
    <col min="7173" max="7173" width="4.875" style="52" customWidth="1"/>
    <col min="7174" max="7175" width="16.375" style="52" customWidth="1"/>
    <col min="7176" max="7176" width="16.875" style="52" customWidth="1"/>
    <col min="7177" max="7424" width="9" style="52"/>
    <col min="7425" max="7427" width="2.375" style="52" customWidth="1"/>
    <col min="7428" max="7428" width="25.625" style="52" customWidth="1"/>
    <col min="7429" max="7429" width="4.875" style="52" customWidth="1"/>
    <col min="7430" max="7431" width="16.375" style="52" customWidth="1"/>
    <col min="7432" max="7432" width="16.875" style="52" customWidth="1"/>
    <col min="7433" max="7680" width="9" style="52"/>
    <col min="7681" max="7683" width="2.375" style="52" customWidth="1"/>
    <col min="7684" max="7684" width="25.625" style="52" customWidth="1"/>
    <col min="7685" max="7685" width="4.875" style="52" customWidth="1"/>
    <col min="7686" max="7687" width="16.375" style="52" customWidth="1"/>
    <col min="7688" max="7688" width="16.875" style="52" customWidth="1"/>
    <col min="7689" max="7936" width="9" style="52"/>
    <col min="7937" max="7939" width="2.375" style="52" customWidth="1"/>
    <col min="7940" max="7940" width="25.625" style="52" customWidth="1"/>
    <col min="7941" max="7941" width="4.875" style="52" customWidth="1"/>
    <col min="7942" max="7943" width="16.375" style="52" customWidth="1"/>
    <col min="7944" max="7944" width="16.875" style="52" customWidth="1"/>
    <col min="7945" max="8192" width="9" style="52"/>
    <col min="8193" max="8195" width="2.375" style="52" customWidth="1"/>
    <col min="8196" max="8196" width="25.625" style="52" customWidth="1"/>
    <col min="8197" max="8197" width="4.875" style="52" customWidth="1"/>
    <col min="8198" max="8199" width="16.375" style="52" customWidth="1"/>
    <col min="8200" max="8200" width="16.875" style="52" customWidth="1"/>
    <col min="8201" max="8448" width="9" style="52"/>
    <col min="8449" max="8451" width="2.375" style="52" customWidth="1"/>
    <col min="8452" max="8452" width="25.625" style="52" customWidth="1"/>
    <col min="8453" max="8453" width="4.875" style="52" customWidth="1"/>
    <col min="8454" max="8455" width="16.375" style="52" customWidth="1"/>
    <col min="8456" max="8456" width="16.875" style="52" customWidth="1"/>
    <col min="8457" max="8704" width="9" style="52"/>
    <col min="8705" max="8707" width="2.375" style="52" customWidth="1"/>
    <col min="8708" max="8708" width="25.625" style="52" customWidth="1"/>
    <col min="8709" max="8709" width="4.875" style="52" customWidth="1"/>
    <col min="8710" max="8711" width="16.375" style="52" customWidth="1"/>
    <col min="8712" max="8712" width="16.875" style="52" customWidth="1"/>
    <col min="8713" max="8960" width="9" style="52"/>
    <col min="8961" max="8963" width="2.375" style="52" customWidth="1"/>
    <col min="8964" max="8964" width="25.625" style="52" customWidth="1"/>
    <col min="8965" max="8965" width="4.875" style="52" customWidth="1"/>
    <col min="8966" max="8967" width="16.375" style="52" customWidth="1"/>
    <col min="8968" max="8968" width="16.875" style="52" customWidth="1"/>
    <col min="8969" max="9216" width="9" style="52"/>
    <col min="9217" max="9219" width="2.375" style="52" customWidth="1"/>
    <col min="9220" max="9220" width="25.625" style="52" customWidth="1"/>
    <col min="9221" max="9221" width="4.875" style="52" customWidth="1"/>
    <col min="9222" max="9223" width="16.375" style="52" customWidth="1"/>
    <col min="9224" max="9224" width="16.875" style="52" customWidth="1"/>
    <col min="9225" max="9472" width="9" style="52"/>
    <col min="9473" max="9475" width="2.375" style="52" customWidth="1"/>
    <col min="9476" max="9476" width="25.625" style="52" customWidth="1"/>
    <col min="9477" max="9477" width="4.875" style="52" customWidth="1"/>
    <col min="9478" max="9479" width="16.375" style="52" customWidth="1"/>
    <col min="9480" max="9480" width="16.875" style="52" customWidth="1"/>
    <col min="9481" max="9728" width="9" style="52"/>
    <col min="9729" max="9731" width="2.375" style="52" customWidth="1"/>
    <col min="9732" max="9732" width="25.625" style="52" customWidth="1"/>
    <col min="9733" max="9733" width="4.875" style="52" customWidth="1"/>
    <col min="9734" max="9735" width="16.375" style="52" customWidth="1"/>
    <col min="9736" max="9736" width="16.875" style="52" customWidth="1"/>
    <col min="9737" max="9984" width="9" style="52"/>
    <col min="9985" max="9987" width="2.375" style="52" customWidth="1"/>
    <col min="9988" max="9988" width="25.625" style="52" customWidth="1"/>
    <col min="9989" max="9989" width="4.875" style="52" customWidth="1"/>
    <col min="9990" max="9991" width="16.375" style="52" customWidth="1"/>
    <col min="9992" max="9992" width="16.875" style="52" customWidth="1"/>
    <col min="9993" max="10240" width="9" style="52"/>
    <col min="10241" max="10243" width="2.375" style="52" customWidth="1"/>
    <col min="10244" max="10244" width="25.625" style="52" customWidth="1"/>
    <col min="10245" max="10245" width="4.875" style="52" customWidth="1"/>
    <col min="10246" max="10247" width="16.375" style="52" customWidth="1"/>
    <col min="10248" max="10248" width="16.875" style="52" customWidth="1"/>
    <col min="10249" max="10496" width="9" style="52"/>
    <col min="10497" max="10499" width="2.375" style="52" customWidth="1"/>
    <col min="10500" max="10500" width="25.625" style="52" customWidth="1"/>
    <col min="10501" max="10501" width="4.875" style="52" customWidth="1"/>
    <col min="10502" max="10503" width="16.375" style="52" customWidth="1"/>
    <col min="10504" max="10504" width="16.875" style="52" customWidth="1"/>
    <col min="10505" max="10752" width="9" style="52"/>
    <col min="10753" max="10755" width="2.375" style="52" customWidth="1"/>
    <col min="10756" max="10756" width="25.625" style="52" customWidth="1"/>
    <col min="10757" max="10757" width="4.875" style="52" customWidth="1"/>
    <col min="10758" max="10759" width="16.375" style="52" customWidth="1"/>
    <col min="10760" max="10760" width="16.875" style="52" customWidth="1"/>
    <col min="10761" max="11008" width="9" style="52"/>
    <col min="11009" max="11011" width="2.375" style="52" customWidth="1"/>
    <col min="11012" max="11012" width="25.625" style="52" customWidth="1"/>
    <col min="11013" max="11013" width="4.875" style="52" customWidth="1"/>
    <col min="11014" max="11015" width="16.375" style="52" customWidth="1"/>
    <col min="11016" max="11016" width="16.875" style="52" customWidth="1"/>
    <col min="11017" max="11264" width="9" style="52"/>
    <col min="11265" max="11267" width="2.375" style="52" customWidth="1"/>
    <col min="11268" max="11268" width="25.625" style="52" customWidth="1"/>
    <col min="11269" max="11269" width="4.875" style="52" customWidth="1"/>
    <col min="11270" max="11271" width="16.375" style="52" customWidth="1"/>
    <col min="11272" max="11272" width="16.875" style="52" customWidth="1"/>
    <col min="11273" max="11520" width="9" style="52"/>
    <col min="11521" max="11523" width="2.375" style="52" customWidth="1"/>
    <col min="11524" max="11524" width="25.625" style="52" customWidth="1"/>
    <col min="11525" max="11525" width="4.875" style="52" customWidth="1"/>
    <col min="11526" max="11527" width="16.375" style="52" customWidth="1"/>
    <col min="11528" max="11528" width="16.875" style="52" customWidth="1"/>
    <col min="11529" max="11776" width="9" style="52"/>
    <col min="11777" max="11779" width="2.375" style="52" customWidth="1"/>
    <col min="11780" max="11780" width="25.625" style="52" customWidth="1"/>
    <col min="11781" max="11781" width="4.875" style="52" customWidth="1"/>
    <col min="11782" max="11783" width="16.375" style="52" customWidth="1"/>
    <col min="11784" max="11784" width="16.875" style="52" customWidth="1"/>
    <col min="11785" max="12032" width="9" style="52"/>
    <col min="12033" max="12035" width="2.375" style="52" customWidth="1"/>
    <col min="12036" max="12036" width="25.625" style="52" customWidth="1"/>
    <col min="12037" max="12037" width="4.875" style="52" customWidth="1"/>
    <col min="12038" max="12039" width="16.375" style="52" customWidth="1"/>
    <col min="12040" max="12040" width="16.875" style="52" customWidth="1"/>
    <col min="12041" max="12288" width="9" style="52"/>
    <col min="12289" max="12291" width="2.375" style="52" customWidth="1"/>
    <col min="12292" max="12292" width="25.625" style="52" customWidth="1"/>
    <col min="12293" max="12293" width="4.875" style="52" customWidth="1"/>
    <col min="12294" max="12295" width="16.375" style="52" customWidth="1"/>
    <col min="12296" max="12296" width="16.875" style="52" customWidth="1"/>
    <col min="12297" max="12544" width="9" style="52"/>
    <col min="12545" max="12547" width="2.375" style="52" customWidth="1"/>
    <col min="12548" max="12548" width="25.625" style="52" customWidth="1"/>
    <col min="12549" max="12549" width="4.875" style="52" customWidth="1"/>
    <col min="12550" max="12551" width="16.375" style="52" customWidth="1"/>
    <col min="12552" max="12552" width="16.875" style="52" customWidth="1"/>
    <col min="12553" max="12800" width="9" style="52"/>
    <col min="12801" max="12803" width="2.375" style="52" customWidth="1"/>
    <col min="12804" max="12804" width="25.625" style="52" customWidth="1"/>
    <col min="12805" max="12805" width="4.875" style="52" customWidth="1"/>
    <col min="12806" max="12807" width="16.375" style="52" customWidth="1"/>
    <col min="12808" max="12808" width="16.875" style="52" customWidth="1"/>
    <col min="12809" max="13056" width="9" style="52"/>
    <col min="13057" max="13059" width="2.375" style="52" customWidth="1"/>
    <col min="13060" max="13060" width="25.625" style="52" customWidth="1"/>
    <col min="13061" max="13061" width="4.875" style="52" customWidth="1"/>
    <col min="13062" max="13063" width="16.375" style="52" customWidth="1"/>
    <col min="13064" max="13064" width="16.875" style="52" customWidth="1"/>
    <col min="13065" max="13312" width="9" style="52"/>
    <col min="13313" max="13315" width="2.375" style="52" customWidth="1"/>
    <col min="13316" max="13316" width="25.625" style="52" customWidth="1"/>
    <col min="13317" max="13317" width="4.875" style="52" customWidth="1"/>
    <col min="13318" max="13319" width="16.375" style="52" customWidth="1"/>
    <col min="13320" max="13320" width="16.875" style="52" customWidth="1"/>
    <col min="13321" max="13568" width="9" style="52"/>
    <col min="13569" max="13571" width="2.375" style="52" customWidth="1"/>
    <col min="13572" max="13572" width="25.625" style="52" customWidth="1"/>
    <col min="13573" max="13573" width="4.875" style="52" customWidth="1"/>
    <col min="13574" max="13575" width="16.375" style="52" customWidth="1"/>
    <col min="13576" max="13576" width="16.875" style="52" customWidth="1"/>
    <col min="13577" max="13824" width="9" style="52"/>
    <col min="13825" max="13827" width="2.375" style="52" customWidth="1"/>
    <col min="13828" max="13828" width="25.625" style="52" customWidth="1"/>
    <col min="13829" max="13829" width="4.875" style="52" customWidth="1"/>
    <col min="13830" max="13831" width="16.375" style="52" customWidth="1"/>
    <col min="13832" max="13832" width="16.875" style="52" customWidth="1"/>
    <col min="13833" max="14080" width="9" style="52"/>
    <col min="14081" max="14083" width="2.375" style="52" customWidth="1"/>
    <col min="14084" max="14084" width="25.625" style="52" customWidth="1"/>
    <col min="14085" max="14085" width="4.875" style="52" customWidth="1"/>
    <col min="14086" max="14087" width="16.375" style="52" customWidth="1"/>
    <col min="14088" max="14088" width="16.875" style="52" customWidth="1"/>
    <col min="14089" max="14336" width="9" style="52"/>
    <col min="14337" max="14339" width="2.375" style="52" customWidth="1"/>
    <col min="14340" max="14340" width="25.625" style="52" customWidth="1"/>
    <col min="14341" max="14341" width="4.875" style="52" customWidth="1"/>
    <col min="14342" max="14343" width="16.375" style="52" customWidth="1"/>
    <col min="14344" max="14344" width="16.875" style="52" customWidth="1"/>
    <col min="14345" max="14592" width="9" style="52"/>
    <col min="14593" max="14595" width="2.375" style="52" customWidth="1"/>
    <col min="14596" max="14596" width="25.625" style="52" customWidth="1"/>
    <col min="14597" max="14597" width="4.875" style="52" customWidth="1"/>
    <col min="14598" max="14599" width="16.375" style="52" customWidth="1"/>
    <col min="14600" max="14600" width="16.875" style="52" customWidth="1"/>
    <col min="14601" max="14848" width="9" style="52"/>
    <col min="14849" max="14851" width="2.375" style="52" customWidth="1"/>
    <col min="14852" max="14852" width="25.625" style="52" customWidth="1"/>
    <col min="14853" max="14853" width="4.875" style="52" customWidth="1"/>
    <col min="14854" max="14855" width="16.375" style="52" customWidth="1"/>
    <col min="14856" max="14856" width="16.875" style="52" customWidth="1"/>
    <col min="14857" max="15104" width="9" style="52"/>
    <col min="15105" max="15107" width="2.375" style="52" customWidth="1"/>
    <col min="15108" max="15108" width="25.625" style="52" customWidth="1"/>
    <col min="15109" max="15109" width="4.875" style="52" customWidth="1"/>
    <col min="15110" max="15111" width="16.375" style="52" customWidth="1"/>
    <col min="15112" max="15112" width="16.875" style="52" customWidth="1"/>
    <col min="15113" max="15360" width="9" style="52"/>
    <col min="15361" max="15363" width="2.375" style="52" customWidth="1"/>
    <col min="15364" max="15364" width="25.625" style="52" customWidth="1"/>
    <col min="15365" max="15365" width="4.875" style="52" customWidth="1"/>
    <col min="15366" max="15367" width="16.375" style="52" customWidth="1"/>
    <col min="15368" max="15368" width="16.875" style="52" customWidth="1"/>
    <col min="15369" max="15616" width="9" style="52"/>
    <col min="15617" max="15619" width="2.375" style="52" customWidth="1"/>
    <col min="15620" max="15620" width="25.625" style="52" customWidth="1"/>
    <col min="15621" max="15621" width="4.875" style="52" customWidth="1"/>
    <col min="15622" max="15623" width="16.375" style="52" customWidth="1"/>
    <col min="15624" max="15624" width="16.875" style="52" customWidth="1"/>
    <col min="15625" max="15872" width="9" style="52"/>
    <col min="15873" max="15875" width="2.375" style="52" customWidth="1"/>
    <col min="15876" max="15876" width="25.625" style="52" customWidth="1"/>
    <col min="15877" max="15877" width="4.875" style="52" customWidth="1"/>
    <col min="15878" max="15879" width="16.375" style="52" customWidth="1"/>
    <col min="15880" max="15880" width="16.875" style="52" customWidth="1"/>
    <col min="15881" max="16128" width="9" style="52"/>
    <col min="16129" max="16131" width="2.375" style="52" customWidth="1"/>
    <col min="16132" max="16132" width="25.625" style="52" customWidth="1"/>
    <col min="16133" max="16133" width="4.875" style="52" customWidth="1"/>
    <col min="16134" max="16135" width="16.375" style="52" customWidth="1"/>
    <col min="16136" max="16136" width="16.875" style="52" customWidth="1"/>
    <col min="16137" max="16384" width="9" style="52"/>
  </cols>
  <sheetData>
    <row r="1" spans="1:11" ht="19.149999999999999" customHeight="1" x14ac:dyDescent="0.15">
      <c r="A1" s="726" t="s">
        <v>334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</row>
    <row r="2" spans="1:11" ht="18.75" customHeight="1" x14ac:dyDescent="0.15">
      <c r="D2" s="382"/>
      <c r="E2" s="382"/>
      <c r="F2" s="382"/>
      <c r="G2" s="382"/>
      <c r="H2" s="382"/>
    </row>
    <row r="3" spans="1:11" ht="15" thickBot="1" x14ac:dyDescent="0.2">
      <c r="K3" s="3" t="s">
        <v>2</v>
      </c>
    </row>
    <row r="4" spans="1:11" ht="31.5" customHeight="1" thickBot="1" x14ac:dyDescent="0.2">
      <c r="A4" s="797" t="s">
        <v>3</v>
      </c>
      <c r="B4" s="798"/>
      <c r="C4" s="798"/>
      <c r="D4" s="798"/>
      <c r="E4" s="798"/>
      <c r="F4" s="793" t="s">
        <v>536</v>
      </c>
      <c r="G4" s="793"/>
      <c r="H4" s="794"/>
      <c r="I4" s="795" t="s">
        <v>537</v>
      </c>
      <c r="J4" s="793"/>
      <c r="K4" s="796"/>
    </row>
    <row r="5" spans="1:11" ht="45" customHeight="1" thickTop="1" thickBot="1" x14ac:dyDescent="0.2">
      <c r="A5" s="790" t="s">
        <v>333</v>
      </c>
      <c r="B5" s="790"/>
      <c r="C5" s="790"/>
      <c r="D5" s="790"/>
      <c r="E5" s="477"/>
      <c r="F5" s="495" t="s">
        <v>4</v>
      </c>
      <c r="G5" s="496" t="s">
        <v>332</v>
      </c>
      <c r="H5" s="491" t="s">
        <v>331</v>
      </c>
      <c r="I5" s="497" t="s">
        <v>4</v>
      </c>
      <c r="J5" s="496" t="s">
        <v>332</v>
      </c>
      <c r="K5" s="488" t="s">
        <v>331</v>
      </c>
    </row>
    <row r="6" spans="1:11" ht="18.75" customHeight="1" thickTop="1" x14ac:dyDescent="0.15">
      <c r="A6" s="791" t="s">
        <v>330</v>
      </c>
      <c r="B6" s="791"/>
      <c r="C6" s="791"/>
      <c r="D6" s="791"/>
      <c r="E6" s="489" t="s">
        <v>329</v>
      </c>
      <c r="F6" s="478">
        <v>35636</v>
      </c>
      <c r="G6" s="479">
        <v>87991</v>
      </c>
      <c r="H6" s="492">
        <v>2.4700000000000002</v>
      </c>
      <c r="I6" s="504">
        <v>38274</v>
      </c>
      <c r="J6" s="505">
        <v>91801</v>
      </c>
      <c r="K6" s="484">
        <v>2.39852</v>
      </c>
    </row>
    <row r="7" spans="1:11" ht="18.75" customHeight="1" x14ac:dyDescent="0.15">
      <c r="A7" s="300"/>
      <c r="B7" s="792" t="s">
        <v>328</v>
      </c>
      <c r="C7" s="792"/>
      <c r="D7" s="792"/>
      <c r="E7" s="42"/>
      <c r="F7" s="480">
        <v>33519</v>
      </c>
      <c r="G7" s="481">
        <v>85680</v>
      </c>
      <c r="H7" s="493">
        <v>2.56</v>
      </c>
      <c r="I7" s="506">
        <v>36647</v>
      </c>
      <c r="J7" s="507">
        <v>90051</v>
      </c>
      <c r="K7" s="485">
        <v>2.4572500000000002</v>
      </c>
    </row>
    <row r="8" spans="1:11" ht="18.75" customHeight="1" x14ac:dyDescent="0.15">
      <c r="A8" s="300"/>
      <c r="B8" s="300"/>
      <c r="C8" s="792" t="s">
        <v>327</v>
      </c>
      <c r="D8" s="792"/>
      <c r="E8" s="42"/>
      <c r="F8" s="480">
        <v>33297</v>
      </c>
      <c r="G8" s="481">
        <v>85197</v>
      </c>
      <c r="H8" s="493">
        <v>2.56</v>
      </c>
      <c r="I8" s="506">
        <v>36072</v>
      </c>
      <c r="J8" s="507">
        <v>89157</v>
      </c>
      <c r="K8" s="485">
        <v>2.4716399999999998</v>
      </c>
    </row>
    <row r="9" spans="1:11" ht="18.75" customHeight="1" x14ac:dyDescent="0.15">
      <c r="A9" s="300"/>
      <c r="B9" s="300"/>
      <c r="C9" s="300"/>
      <c r="D9" s="300" t="s">
        <v>326</v>
      </c>
      <c r="E9" s="42"/>
      <c r="F9" s="480">
        <v>21631</v>
      </c>
      <c r="G9" s="481">
        <v>64053</v>
      </c>
      <c r="H9" s="493">
        <v>2.96</v>
      </c>
      <c r="I9" s="506">
        <v>23770</v>
      </c>
      <c r="J9" s="507">
        <v>67728</v>
      </c>
      <c r="K9" s="485">
        <v>2.84931</v>
      </c>
    </row>
    <row r="10" spans="1:11" ht="18.75" customHeight="1" x14ac:dyDescent="0.15">
      <c r="A10" s="300"/>
      <c r="B10" s="300"/>
      <c r="C10" s="300"/>
      <c r="D10" s="490" t="s">
        <v>325</v>
      </c>
      <c r="E10" s="42"/>
      <c r="F10" s="480">
        <v>1049</v>
      </c>
      <c r="G10" s="481">
        <v>2242</v>
      </c>
      <c r="H10" s="493">
        <v>2.14</v>
      </c>
      <c r="I10" s="506">
        <v>599</v>
      </c>
      <c r="J10" s="507">
        <v>1346</v>
      </c>
      <c r="K10" s="485">
        <v>2.24708</v>
      </c>
    </row>
    <row r="11" spans="1:11" ht="18.75" customHeight="1" x14ac:dyDescent="0.15">
      <c r="A11" s="300"/>
      <c r="B11" s="300"/>
      <c r="C11" s="300"/>
      <c r="D11" s="300" t="s">
        <v>324</v>
      </c>
      <c r="E11" s="42"/>
      <c r="F11" s="480">
        <v>9556</v>
      </c>
      <c r="G11" s="481">
        <v>16767</v>
      </c>
      <c r="H11" s="493">
        <v>1.75</v>
      </c>
      <c r="I11" s="506">
        <v>10443</v>
      </c>
      <c r="J11" s="507">
        <v>17973</v>
      </c>
      <c r="K11" s="485">
        <v>1.72106</v>
      </c>
    </row>
    <row r="12" spans="1:11" ht="18.75" customHeight="1" x14ac:dyDescent="0.15">
      <c r="A12" s="300"/>
      <c r="B12" s="300"/>
      <c r="C12" s="300"/>
      <c r="D12" s="300" t="s">
        <v>323</v>
      </c>
      <c r="E12" s="42"/>
      <c r="F12" s="480">
        <v>1061</v>
      </c>
      <c r="G12" s="481">
        <v>2135</v>
      </c>
      <c r="H12" s="493">
        <v>2.0099999999999998</v>
      </c>
      <c r="I12" s="506">
        <v>1260</v>
      </c>
      <c r="J12" s="507">
        <v>2110</v>
      </c>
      <c r="K12" s="485">
        <v>1.6746000000000001</v>
      </c>
    </row>
    <row r="13" spans="1:11" ht="18.75" customHeight="1" x14ac:dyDescent="0.15">
      <c r="A13" s="300"/>
      <c r="B13" s="300"/>
      <c r="C13" s="792" t="s">
        <v>322</v>
      </c>
      <c r="D13" s="792"/>
      <c r="E13" s="42"/>
      <c r="F13" s="480">
        <v>222</v>
      </c>
      <c r="G13" s="481">
        <v>483</v>
      </c>
      <c r="H13" s="493">
        <v>2.1800000000000002</v>
      </c>
      <c r="I13" s="506">
        <v>575</v>
      </c>
      <c r="J13" s="507">
        <v>894</v>
      </c>
      <c r="K13" s="485">
        <v>1.5547800000000001</v>
      </c>
    </row>
    <row r="14" spans="1:11" ht="18.75" customHeight="1" thickBot="1" x14ac:dyDescent="0.2">
      <c r="A14" s="486"/>
      <c r="B14" s="789" t="s">
        <v>321</v>
      </c>
      <c r="C14" s="789"/>
      <c r="D14" s="789"/>
      <c r="E14" s="383"/>
      <c r="F14" s="482">
        <v>2117</v>
      </c>
      <c r="G14" s="483">
        <v>2311</v>
      </c>
      <c r="H14" s="494">
        <v>1.0900000000000001</v>
      </c>
      <c r="I14" s="508">
        <v>1627</v>
      </c>
      <c r="J14" s="509">
        <v>1750</v>
      </c>
      <c r="K14" s="487">
        <v>1.0755999999999999</v>
      </c>
    </row>
    <row r="15" spans="1:11" ht="14.25" x14ac:dyDescent="0.15">
      <c r="A15" s="2" t="s">
        <v>320</v>
      </c>
      <c r="K15" s="3" t="s">
        <v>16</v>
      </c>
    </row>
  </sheetData>
  <mergeCells count="10">
    <mergeCell ref="A1:K1"/>
    <mergeCell ref="B14:D14"/>
    <mergeCell ref="A5:D5"/>
    <mergeCell ref="A6:D6"/>
    <mergeCell ref="B7:D7"/>
    <mergeCell ref="C8:D8"/>
    <mergeCell ref="C13:D13"/>
    <mergeCell ref="F4:H4"/>
    <mergeCell ref="I4:K4"/>
    <mergeCell ref="A4:E4"/>
  </mergeCells>
  <phoneticPr fontId="2"/>
  <pageMargins left="0.7" right="0.7" top="0.75" bottom="0.75" header="0.3" footer="0.3"/>
  <pageSetup paperSize="9" scale="92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2"/>
  <sheetViews>
    <sheetView showGridLines="0" workbookViewId="0">
      <selection activeCell="I3" sqref="I3"/>
    </sheetView>
  </sheetViews>
  <sheetFormatPr defaultRowHeight="19.5" customHeight="1" x14ac:dyDescent="0.15"/>
  <cols>
    <col min="1" max="1" width="10.125" style="2" customWidth="1"/>
    <col min="2" max="2" width="9.5" style="2" bestFit="1" customWidth="1"/>
    <col min="3" max="3" width="10.125" style="2" bestFit="1" customWidth="1"/>
    <col min="4" max="9" width="9.5" style="2" bestFit="1" customWidth="1"/>
    <col min="10" max="256" width="9" style="2"/>
    <col min="257" max="257" width="10.125" style="2" customWidth="1"/>
    <col min="258" max="258" width="9.5" style="2" bestFit="1" customWidth="1"/>
    <col min="259" max="259" width="10.125" style="2" bestFit="1" customWidth="1"/>
    <col min="260" max="265" width="9.5" style="2" bestFit="1" customWidth="1"/>
    <col min="266" max="512" width="9" style="2"/>
    <col min="513" max="513" width="10.125" style="2" customWidth="1"/>
    <col min="514" max="514" width="9.5" style="2" bestFit="1" customWidth="1"/>
    <col min="515" max="515" width="10.125" style="2" bestFit="1" customWidth="1"/>
    <col min="516" max="521" width="9.5" style="2" bestFit="1" customWidth="1"/>
    <col min="522" max="768" width="9" style="2"/>
    <col min="769" max="769" width="10.125" style="2" customWidth="1"/>
    <col min="770" max="770" width="9.5" style="2" bestFit="1" customWidth="1"/>
    <col min="771" max="771" width="10.125" style="2" bestFit="1" customWidth="1"/>
    <col min="772" max="777" width="9.5" style="2" bestFit="1" customWidth="1"/>
    <col min="778" max="1024" width="9" style="2"/>
    <col min="1025" max="1025" width="10.125" style="2" customWidth="1"/>
    <col min="1026" max="1026" width="9.5" style="2" bestFit="1" customWidth="1"/>
    <col min="1027" max="1027" width="10.125" style="2" bestFit="1" customWidth="1"/>
    <col min="1028" max="1033" width="9.5" style="2" bestFit="1" customWidth="1"/>
    <col min="1034" max="1280" width="9" style="2"/>
    <col min="1281" max="1281" width="10.125" style="2" customWidth="1"/>
    <col min="1282" max="1282" width="9.5" style="2" bestFit="1" customWidth="1"/>
    <col min="1283" max="1283" width="10.125" style="2" bestFit="1" customWidth="1"/>
    <col min="1284" max="1289" width="9.5" style="2" bestFit="1" customWidth="1"/>
    <col min="1290" max="1536" width="9" style="2"/>
    <col min="1537" max="1537" width="10.125" style="2" customWidth="1"/>
    <col min="1538" max="1538" width="9.5" style="2" bestFit="1" customWidth="1"/>
    <col min="1539" max="1539" width="10.125" style="2" bestFit="1" customWidth="1"/>
    <col min="1540" max="1545" width="9.5" style="2" bestFit="1" customWidth="1"/>
    <col min="1546" max="1792" width="9" style="2"/>
    <col min="1793" max="1793" width="10.125" style="2" customWidth="1"/>
    <col min="1794" max="1794" width="9.5" style="2" bestFit="1" customWidth="1"/>
    <col min="1795" max="1795" width="10.125" style="2" bestFit="1" customWidth="1"/>
    <col min="1796" max="1801" width="9.5" style="2" bestFit="1" customWidth="1"/>
    <col min="1802" max="2048" width="9" style="2"/>
    <col min="2049" max="2049" width="10.125" style="2" customWidth="1"/>
    <col min="2050" max="2050" width="9.5" style="2" bestFit="1" customWidth="1"/>
    <col min="2051" max="2051" width="10.125" style="2" bestFit="1" customWidth="1"/>
    <col min="2052" max="2057" width="9.5" style="2" bestFit="1" customWidth="1"/>
    <col min="2058" max="2304" width="9" style="2"/>
    <col min="2305" max="2305" width="10.125" style="2" customWidth="1"/>
    <col min="2306" max="2306" width="9.5" style="2" bestFit="1" customWidth="1"/>
    <col min="2307" max="2307" width="10.125" style="2" bestFit="1" customWidth="1"/>
    <col min="2308" max="2313" width="9.5" style="2" bestFit="1" customWidth="1"/>
    <col min="2314" max="2560" width="9" style="2"/>
    <col min="2561" max="2561" width="10.125" style="2" customWidth="1"/>
    <col min="2562" max="2562" width="9.5" style="2" bestFit="1" customWidth="1"/>
    <col min="2563" max="2563" width="10.125" style="2" bestFit="1" customWidth="1"/>
    <col min="2564" max="2569" width="9.5" style="2" bestFit="1" customWidth="1"/>
    <col min="2570" max="2816" width="9" style="2"/>
    <col min="2817" max="2817" width="10.125" style="2" customWidth="1"/>
    <col min="2818" max="2818" width="9.5" style="2" bestFit="1" customWidth="1"/>
    <col min="2819" max="2819" width="10.125" style="2" bestFit="1" customWidth="1"/>
    <col min="2820" max="2825" width="9.5" style="2" bestFit="1" customWidth="1"/>
    <col min="2826" max="3072" width="9" style="2"/>
    <col min="3073" max="3073" width="10.125" style="2" customWidth="1"/>
    <col min="3074" max="3074" width="9.5" style="2" bestFit="1" customWidth="1"/>
    <col min="3075" max="3075" width="10.125" style="2" bestFit="1" customWidth="1"/>
    <col min="3076" max="3081" width="9.5" style="2" bestFit="1" customWidth="1"/>
    <col min="3082" max="3328" width="9" style="2"/>
    <col min="3329" max="3329" width="10.125" style="2" customWidth="1"/>
    <col min="3330" max="3330" width="9.5" style="2" bestFit="1" customWidth="1"/>
    <col min="3331" max="3331" width="10.125" style="2" bestFit="1" customWidth="1"/>
    <col min="3332" max="3337" width="9.5" style="2" bestFit="1" customWidth="1"/>
    <col min="3338" max="3584" width="9" style="2"/>
    <col min="3585" max="3585" width="10.125" style="2" customWidth="1"/>
    <col min="3586" max="3586" width="9.5" style="2" bestFit="1" customWidth="1"/>
    <col min="3587" max="3587" width="10.125" style="2" bestFit="1" customWidth="1"/>
    <col min="3588" max="3593" width="9.5" style="2" bestFit="1" customWidth="1"/>
    <col min="3594" max="3840" width="9" style="2"/>
    <col min="3841" max="3841" width="10.125" style="2" customWidth="1"/>
    <col min="3842" max="3842" width="9.5" style="2" bestFit="1" customWidth="1"/>
    <col min="3843" max="3843" width="10.125" style="2" bestFit="1" customWidth="1"/>
    <col min="3844" max="3849" width="9.5" style="2" bestFit="1" customWidth="1"/>
    <col min="3850" max="4096" width="9" style="2"/>
    <col min="4097" max="4097" width="10.125" style="2" customWidth="1"/>
    <col min="4098" max="4098" width="9.5" style="2" bestFit="1" customWidth="1"/>
    <col min="4099" max="4099" width="10.125" style="2" bestFit="1" customWidth="1"/>
    <col min="4100" max="4105" width="9.5" style="2" bestFit="1" customWidth="1"/>
    <col min="4106" max="4352" width="9" style="2"/>
    <col min="4353" max="4353" width="10.125" style="2" customWidth="1"/>
    <col min="4354" max="4354" width="9.5" style="2" bestFit="1" customWidth="1"/>
    <col min="4355" max="4355" width="10.125" style="2" bestFit="1" customWidth="1"/>
    <col min="4356" max="4361" width="9.5" style="2" bestFit="1" customWidth="1"/>
    <col min="4362" max="4608" width="9" style="2"/>
    <col min="4609" max="4609" width="10.125" style="2" customWidth="1"/>
    <col min="4610" max="4610" width="9.5" style="2" bestFit="1" customWidth="1"/>
    <col min="4611" max="4611" width="10.125" style="2" bestFit="1" customWidth="1"/>
    <col min="4612" max="4617" width="9.5" style="2" bestFit="1" customWidth="1"/>
    <col min="4618" max="4864" width="9" style="2"/>
    <col min="4865" max="4865" width="10.125" style="2" customWidth="1"/>
    <col min="4866" max="4866" width="9.5" style="2" bestFit="1" customWidth="1"/>
    <col min="4867" max="4867" width="10.125" style="2" bestFit="1" customWidth="1"/>
    <col min="4868" max="4873" width="9.5" style="2" bestFit="1" customWidth="1"/>
    <col min="4874" max="5120" width="9" style="2"/>
    <col min="5121" max="5121" width="10.125" style="2" customWidth="1"/>
    <col min="5122" max="5122" width="9.5" style="2" bestFit="1" customWidth="1"/>
    <col min="5123" max="5123" width="10.125" style="2" bestFit="1" customWidth="1"/>
    <col min="5124" max="5129" width="9.5" style="2" bestFit="1" customWidth="1"/>
    <col min="5130" max="5376" width="9" style="2"/>
    <col min="5377" max="5377" width="10.125" style="2" customWidth="1"/>
    <col min="5378" max="5378" width="9.5" style="2" bestFit="1" customWidth="1"/>
    <col min="5379" max="5379" width="10.125" style="2" bestFit="1" customWidth="1"/>
    <col min="5380" max="5385" width="9.5" style="2" bestFit="1" customWidth="1"/>
    <col min="5386" max="5632" width="9" style="2"/>
    <col min="5633" max="5633" width="10.125" style="2" customWidth="1"/>
    <col min="5634" max="5634" width="9.5" style="2" bestFit="1" customWidth="1"/>
    <col min="5635" max="5635" width="10.125" style="2" bestFit="1" customWidth="1"/>
    <col min="5636" max="5641" width="9.5" style="2" bestFit="1" customWidth="1"/>
    <col min="5642" max="5888" width="9" style="2"/>
    <col min="5889" max="5889" width="10.125" style="2" customWidth="1"/>
    <col min="5890" max="5890" width="9.5" style="2" bestFit="1" customWidth="1"/>
    <col min="5891" max="5891" width="10.125" style="2" bestFit="1" customWidth="1"/>
    <col min="5892" max="5897" width="9.5" style="2" bestFit="1" customWidth="1"/>
    <col min="5898" max="6144" width="9" style="2"/>
    <col min="6145" max="6145" width="10.125" style="2" customWidth="1"/>
    <col min="6146" max="6146" width="9.5" style="2" bestFit="1" customWidth="1"/>
    <col min="6147" max="6147" width="10.125" style="2" bestFit="1" customWidth="1"/>
    <col min="6148" max="6153" width="9.5" style="2" bestFit="1" customWidth="1"/>
    <col min="6154" max="6400" width="9" style="2"/>
    <col min="6401" max="6401" width="10.125" style="2" customWidth="1"/>
    <col min="6402" max="6402" width="9.5" style="2" bestFit="1" customWidth="1"/>
    <col min="6403" max="6403" width="10.125" style="2" bestFit="1" customWidth="1"/>
    <col min="6404" max="6409" width="9.5" style="2" bestFit="1" customWidth="1"/>
    <col min="6410" max="6656" width="9" style="2"/>
    <col min="6657" max="6657" width="10.125" style="2" customWidth="1"/>
    <col min="6658" max="6658" width="9.5" style="2" bestFit="1" customWidth="1"/>
    <col min="6659" max="6659" width="10.125" style="2" bestFit="1" customWidth="1"/>
    <col min="6660" max="6665" width="9.5" style="2" bestFit="1" customWidth="1"/>
    <col min="6666" max="6912" width="9" style="2"/>
    <col min="6913" max="6913" width="10.125" style="2" customWidth="1"/>
    <col min="6914" max="6914" width="9.5" style="2" bestFit="1" customWidth="1"/>
    <col min="6915" max="6915" width="10.125" style="2" bestFit="1" customWidth="1"/>
    <col min="6916" max="6921" width="9.5" style="2" bestFit="1" customWidth="1"/>
    <col min="6922" max="7168" width="9" style="2"/>
    <col min="7169" max="7169" width="10.125" style="2" customWidth="1"/>
    <col min="7170" max="7170" width="9.5" style="2" bestFit="1" customWidth="1"/>
    <col min="7171" max="7171" width="10.125" style="2" bestFit="1" customWidth="1"/>
    <col min="7172" max="7177" width="9.5" style="2" bestFit="1" customWidth="1"/>
    <col min="7178" max="7424" width="9" style="2"/>
    <col min="7425" max="7425" width="10.125" style="2" customWidth="1"/>
    <col min="7426" max="7426" width="9.5" style="2" bestFit="1" customWidth="1"/>
    <col min="7427" max="7427" width="10.125" style="2" bestFit="1" customWidth="1"/>
    <col min="7428" max="7433" width="9.5" style="2" bestFit="1" customWidth="1"/>
    <col min="7434" max="7680" width="9" style="2"/>
    <col min="7681" max="7681" width="10.125" style="2" customWidth="1"/>
    <col min="7682" max="7682" width="9.5" style="2" bestFit="1" customWidth="1"/>
    <col min="7683" max="7683" width="10.125" style="2" bestFit="1" customWidth="1"/>
    <col min="7684" max="7689" width="9.5" style="2" bestFit="1" customWidth="1"/>
    <col min="7690" max="7936" width="9" style="2"/>
    <col min="7937" max="7937" width="10.125" style="2" customWidth="1"/>
    <col min="7938" max="7938" width="9.5" style="2" bestFit="1" customWidth="1"/>
    <col min="7939" max="7939" width="10.125" style="2" bestFit="1" customWidth="1"/>
    <col min="7940" max="7945" width="9.5" style="2" bestFit="1" customWidth="1"/>
    <col min="7946" max="8192" width="9" style="2"/>
    <col min="8193" max="8193" width="10.125" style="2" customWidth="1"/>
    <col min="8194" max="8194" width="9.5" style="2" bestFit="1" customWidth="1"/>
    <col min="8195" max="8195" width="10.125" style="2" bestFit="1" customWidth="1"/>
    <col min="8196" max="8201" width="9.5" style="2" bestFit="1" customWidth="1"/>
    <col min="8202" max="8448" width="9" style="2"/>
    <col min="8449" max="8449" width="10.125" style="2" customWidth="1"/>
    <col min="8450" max="8450" width="9.5" style="2" bestFit="1" customWidth="1"/>
    <col min="8451" max="8451" width="10.125" style="2" bestFit="1" customWidth="1"/>
    <col min="8452" max="8457" width="9.5" style="2" bestFit="1" customWidth="1"/>
    <col min="8458" max="8704" width="9" style="2"/>
    <col min="8705" max="8705" width="10.125" style="2" customWidth="1"/>
    <col min="8706" max="8706" width="9.5" style="2" bestFit="1" customWidth="1"/>
    <col min="8707" max="8707" width="10.125" style="2" bestFit="1" customWidth="1"/>
    <col min="8708" max="8713" width="9.5" style="2" bestFit="1" customWidth="1"/>
    <col min="8714" max="8960" width="9" style="2"/>
    <col min="8961" max="8961" width="10.125" style="2" customWidth="1"/>
    <col min="8962" max="8962" width="9.5" style="2" bestFit="1" customWidth="1"/>
    <col min="8963" max="8963" width="10.125" style="2" bestFit="1" customWidth="1"/>
    <col min="8964" max="8969" width="9.5" style="2" bestFit="1" customWidth="1"/>
    <col min="8970" max="9216" width="9" style="2"/>
    <col min="9217" max="9217" width="10.125" style="2" customWidth="1"/>
    <col min="9218" max="9218" width="9.5" style="2" bestFit="1" customWidth="1"/>
    <col min="9219" max="9219" width="10.125" style="2" bestFit="1" customWidth="1"/>
    <col min="9220" max="9225" width="9.5" style="2" bestFit="1" customWidth="1"/>
    <col min="9226" max="9472" width="9" style="2"/>
    <col min="9473" max="9473" width="10.125" style="2" customWidth="1"/>
    <col min="9474" max="9474" width="9.5" style="2" bestFit="1" customWidth="1"/>
    <col min="9475" max="9475" width="10.125" style="2" bestFit="1" customWidth="1"/>
    <col min="9476" max="9481" width="9.5" style="2" bestFit="1" customWidth="1"/>
    <col min="9482" max="9728" width="9" style="2"/>
    <col min="9729" max="9729" width="10.125" style="2" customWidth="1"/>
    <col min="9730" max="9730" width="9.5" style="2" bestFit="1" customWidth="1"/>
    <col min="9731" max="9731" width="10.125" style="2" bestFit="1" customWidth="1"/>
    <col min="9732" max="9737" width="9.5" style="2" bestFit="1" customWidth="1"/>
    <col min="9738" max="9984" width="9" style="2"/>
    <col min="9985" max="9985" width="10.125" style="2" customWidth="1"/>
    <col min="9986" max="9986" width="9.5" style="2" bestFit="1" customWidth="1"/>
    <col min="9987" max="9987" width="10.125" style="2" bestFit="1" customWidth="1"/>
    <col min="9988" max="9993" width="9.5" style="2" bestFit="1" customWidth="1"/>
    <col min="9994" max="10240" width="9" style="2"/>
    <col min="10241" max="10241" width="10.125" style="2" customWidth="1"/>
    <col min="10242" max="10242" width="9.5" style="2" bestFit="1" customWidth="1"/>
    <col min="10243" max="10243" width="10.125" style="2" bestFit="1" customWidth="1"/>
    <col min="10244" max="10249" width="9.5" style="2" bestFit="1" customWidth="1"/>
    <col min="10250" max="10496" width="9" style="2"/>
    <col min="10497" max="10497" width="10.125" style="2" customWidth="1"/>
    <col min="10498" max="10498" width="9.5" style="2" bestFit="1" customWidth="1"/>
    <col min="10499" max="10499" width="10.125" style="2" bestFit="1" customWidth="1"/>
    <col min="10500" max="10505" width="9.5" style="2" bestFit="1" customWidth="1"/>
    <col min="10506" max="10752" width="9" style="2"/>
    <col min="10753" max="10753" width="10.125" style="2" customWidth="1"/>
    <col min="10754" max="10754" width="9.5" style="2" bestFit="1" customWidth="1"/>
    <col min="10755" max="10755" width="10.125" style="2" bestFit="1" customWidth="1"/>
    <col min="10756" max="10761" width="9.5" style="2" bestFit="1" customWidth="1"/>
    <col min="10762" max="11008" width="9" style="2"/>
    <col min="11009" max="11009" width="10.125" style="2" customWidth="1"/>
    <col min="11010" max="11010" width="9.5" style="2" bestFit="1" customWidth="1"/>
    <col min="11011" max="11011" width="10.125" style="2" bestFit="1" customWidth="1"/>
    <col min="11012" max="11017" width="9.5" style="2" bestFit="1" customWidth="1"/>
    <col min="11018" max="11264" width="9" style="2"/>
    <col min="11265" max="11265" width="10.125" style="2" customWidth="1"/>
    <col min="11266" max="11266" width="9.5" style="2" bestFit="1" customWidth="1"/>
    <col min="11267" max="11267" width="10.125" style="2" bestFit="1" customWidth="1"/>
    <col min="11268" max="11273" width="9.5" style="2" bestFit="1" customWidth="1"/>
    <col min="11274" max="11520" width="9" style="2"/>
    <col min="11521" max="11521" width="10.125" style="2" customWidth="1"/>
    <col min="11522" max="11522" width="9.5" style="2" bestFit="1" customWidth="1"/>
    <col min="11523" max="11523" width="10.125" style="2" bestFit="1" customWidth="1"/>
    <col min="11524" max="11529" width="9.5" style="2" bestFit="1" customWidth="1"/>
    <col min="11530" max="11776" width="9" style="2"/>
    <col min="11777" max="11777" width="10.125" style="2" customWidth="1"/>
    <col min="11778" max="11778" width="9.5" style="2" bestFit="1" customWidth="1"/>
    <col min="11779" max="11779" width="10.125" style="2" bestFit="1" customWidth="1"/>
    <col min="11780" max="11785" width="9.5" style="2" bestFit="1" customWidth="1"/>
    <col min="11786" max="12032" width="9" style="2"/>
    <col min="12033" max="12033" width="10.125" style="2" customWidth="1"/>
    <col min="12034" max="12034" width="9.5" style="2" bestFit="1" customWidth="1"/>
    <col min="12035" max="12035" width="10.125" style="2" bestFit="1" customWidth="1"/>
    <col min="12036" max="12041" width="9.5" style="2" bestFit="1" customWidth="1"/>
    <col min="12042" max="12288" width="9" style="2"/>
    <col min="12289" max="12289" width="10.125" style="2" customWidth="1"/>
    <col min="12290" max="12290" width="9.5" style="2" bestFit="1" customWidth="1"/>
    <col min="12291" max="12291" width="10.125" style="2" bestFit="1" customWidth="1"/>
    <col min="12292" max="12297" width="9.5" style="2" bestFit="1" customWidth="1"/>
    <col min="12298" max="12544" width="9" style="2"/>
    <col min="12545" max="12545" width="10.125" style="2" customWidth="1"/>
    <col min="12546" max="12546" width="9.5" style="2" bestFit="1" customWidth="1"/>
    <col min="12547" max="12547" width="10.125" style="2" bestFit="1" customWidth="1"/>
    <col min="12548" max="12553" width="9.5" style="2" bestFit="1" customWidth="1"/>
    <col min="12554" max="12800" width="9" style="2"/>
    <col min="12801" max="12801" width="10.125" style="2" customWidth="1"/>
    <col min="12802" max="12802" width="9.5" style="2" bestFit="1" customWidth="1"/>
    <col min="12803" max="12803" width="10.125" style="2" bestFit="1" customWidth="1"/>
    <col min="12804" max="12809" width="9.5" style="2" bestFit="1" customWidth="1"/>
    <col min="12810" max="13056" width="9" style="2"/>
    <col min="13057" max="13057" width="10.125" style="2" customWidth="1"/>
    <col min="13058" max="13058" width="9.5" style="2" bestFit="1" customWidth="1"/>
    <col min="13059" max="13059" width="10.125" style="2" bestFit="1" customWidth="1"/>
    <col min="13060" max="13065" width="9.5" style="2" bestFit="1" customWidth="1"/>
    <col min="13066" max="13312" width="9" style="2"/>
    <col min="13313" max="13313" width="10.125" style="2" customWidth="1"/>
    <col min="13314" max="13314" width="9.5" style="2" bestFit="1" customWidth="1"/>
    <col min="13315" max="13315" width="10.125" style="2" bestFit="1" customWidth="1"/>
    <col min="13316" max="13321" width="9.5" style="2" bestFit="1" customWidth="1"/>
    <col min="13322" max="13568" width="9" style="2"/>
    <col min="13569" max="13569" width="10.125" style="2" customWidth="1"/>
    <col min="13570" max="13570" width="9.5" style="2" bestFit="1" customWidth="1"/>
    <col min="13571" max="13571" width="10.125" style="2" bestFit="1" customWidth="1"/>
    <col min="13572" max="13577" width="9.5" style="2" bestFit="1" customWidth="1"/>
    <col min="13578" max="13824" width="9" style="2"/>
    <col min="13825" max="13825" width="10.125" style="2" customWidth="1"/>
    <col min="13826" max="13826" width="9.5" style="2" bestFit="1" customWidth="1"/>
    <col min="13827" max="13827" width="10.125" style="2" bestFit="1" customWidth="1"/>
    <col min="13828" max="13833" width="9.5" style="2" bestFit="1" customWidth="1"/>
    <col min="13834" max="14080" width="9" style="2"/>
    <col min="14081" max="14081" width="10.125" style="2" customWidth="1"/>
    <col min="14082" max="14082" width="9.5" style="2" bestFit="1" customWidth="1"/>
    <col min="14083" max="14083" width="10.125" style="2" bestFit="1" customWidth="1"/>
    <col min="14084" max="14089" width="9.5" style="2" bestFit="1" customWidth="1"/>
    <col min="14090" max="14336" width="9" style="2"/>
    <col min="14337" max="14337" width="10.125" style="2" customWidth="1"/>
    <col min="14338" max="14338" width="9.5" style="2" bestFit="1" customWidth="1"/>
    <col min="14339" max="14339" width="10.125" style="2" bestFit="1" customWidth="1"/>
    <col min="14340" max="14345" width="9.5" style="2" bestFit="1" customWidth="1"/>
    <col min="14346" max="14592" width="9" style="2"/>
    <col min="14593" max="14593" width="10.125" style="2" customWidth="1"/>
    <col min="14594" max="14594" width="9.5" style="2" bestFit="1" customWidth="1"/>
    <col min="14595" max="14595" width="10.125" style="2" bestFit="1" customWidth="1"/>
    <col min="14596" max="14601" width="9.5" style="2" bestFit="1" customWidth="1"/>
    <col min="14602" max="14848" width="9" style="2"/>
    <col min="14849" max="14849" width="10.125" style="2" customWidth="1"/>
    <col min="14850" max="14850" width="9.5" style="2" bestFit="1" customWidth="1"/>
    <col min="14851" max="14851" width="10.125" style="2" bestFit="1" customWidth="1"/>
    <col min="14852" max="14857" width="9.5" style="2" bestFit="1" customWidth="1"/>
    <col min="14858" max="15104" width="9" style="2"/>
    <col min="15105" max="15105" width="10.125" style="2" customWidth="1"/>
    <col min="15106" max="15106" width="9.5" style="2" bestFit="1" customWidth="1"/>
    <col min="15107" max="15107" width="10.125" style="2" bestFit="1" customWidth="1"/>
    <col min="15108" max="15113" width="9.5" style="2" bestFit="1" customWidth="1"/>
    <col min="15114" max="15360" width="9" style="2"/>
    <col min="15361" max="15361" width="10.125" style="2" customWidth="1"/>
    <col min="15362" max="15362" width="9.5" style="2" bestFit="1" customWidth="1"/>
    <col min="15363" max="15363" width="10.125" style="2" bestFit="1" customWidth="1"/>
    <col min="15364" max="15369" width="9.5" style="2" bestFit="1" customWidth="1"/>
    <col min="15370" max="15616" width="9" style="2"/>
    <col min="15617" max="15617" width="10.125" style="2" customWidth="1"/>
    <col min="15618" max="15618" width="9.5" style="2" bestFit="1" customWidth="1"/>
    <col min="15619" max="15619" width="10.125" style="2" bestFit="1" customWidth="1"/>
    <col min="15620" max="15625" width="9.5" style="2" bestFit="1" customWidth="1"/>
    <col min="15626" max="15872" width="9" style="2"/>
    <col min="15873" max="15873" width="10.125" style="2" customWidth="1"/>
    <col min="15874" max="15874" width="9.5" style="2" bestFit="1" customWidth="1"/>
    <col min="15875" max="15875" width="10.125" style="2" bestFit="1" customWidth="1"/>
    <col min="15876" max="15881" width="9.5" style="2" bestFit="1" customWidth="1"/>
    <col min="15882" max="16128" width="9" style="2"/>
    <col min="16129" max="16129" width="10.125" style="2" customWidth="1"/>
    <col min="16130" max="16130" width="9.5" style="2" bestFit="1" customWidth="1"/>
    <col min="16131" max="16131" width="10.125" style="2" bestFit="1" customWidth="1"/>
    <col min="16132" max="16137" width="9.5" style="2" bestFit="1" customWidth="1"/>
    <col min="16138" max="16384" width="9" style="2"/>
  </cols>
  <sheetData>
    <row r="1" spans="1:9" ht="18.75" x14ac:dyDescent="0.15">
      <c r="A1" s="57" t="s">
        <v>348</v>
      </c>
      <c r="B1" s="57"/>
      <c r="C1" s="57"/>
      <c r="D1" s="57"/>
      <c r="E1" s="57"/>
      <c r="F1" s="57"/>
      <c r="G1" s="57"/>
      <c r="H1" s="57"/>
    </row>
    <row r="2" spans="1:9" ht="15" thickBot="1" x14ac:dyDescent="0.2">
      <c r="G2" s="3"/>
      <c r="H2" s="3"/>
      <c r="I2" s="3" t="s">
        <v>540</v>
      </c>
    </row>
    <row r="3" spans="1:9" ht="15" thickBot="1" x14ac:dyDescent="0.2">
      <c r="A3" s="117" t="s">
        <v>318</v>
      </c>
      <c r="B3" s="387" t="s">
        <v>349</v>
      </c>
      <c r="C3" s="457" t="s">
        <v>350</v>
      </c>
      <c r="D3" s="54" t="s">
        <v>351</v>
      </c>
      <c r="E3" s="54" t="s">
        <v>352</v>
      </c>
      <c r="F3" s="54" t="s">
        <v>353</v>
      </c>
      <c r="G3" s="54" t="s">
        <v>354</v>
      </c>
      <c r="H3" s="54" t="s">
        <v>355</v>
      </c>
      <c r="I3" s="53" t="s">
        <v>356</v>
      </c>
    </row>
    <row r="4" spans="1:9" ht="18.75" customHeight="1" thickTop="1" x14ac:dyDescent="0.15">
      <c r="A4" s="388" t="s">
        <v>357</v>
      </c>
      <c r="B4" s="389">
        <v>7503</v>
      </c>
      <c r="C4" s="421">
        <v>3209</v>
      </c>
      <c r="D4" s="422">
        <v>702</v>
      </c>
      <c r="E4" s="422">
        <v>977</v>
      </c>
      <c r="F4" s="422">
        <v>1225</v>
      </c>
      <c r="G4" s="422">
        <v>864</v>
      </c>
      <c r="H4" s="422">
        <v>392</v>
      </c>
      <c r="I4" s="423">
        <v>134</v>
      </c>
    </row>
    <row r="5" spans="1:9" ht="18.75" customHeight="1" x14ac:dyDescent="0.15">
      <c r="A5" s="417" t="s">
        <v>358</v>
      </c>
      <c r="B5" s="418">
        <v>2868</v>
      </c>
      <c r="C5" s="424">
        <v>2814</v>
      </c>
      <c r="D5" s="425">
        <v>40</v>
      </c>
      <c r="E5" s="425">
        <v>8</v>
      </c>
      <c r="F5" s="425">
        <v>5</v>
      </c>
      <c r="G5" s="430">
        <v>0</v>
      </c>
      <c r="H5" s="426">
        <v>1</v>
      </c>
      <c r="I5" s="427">
        <v>0</v>
      </c>
    </row>
    <row r="6" spans="1:9" ht="18.75" customHeight="1" x14ac:dyDescent="0.15">
      <c r="A6" s="292" t="s">
        <v>359</v>
      </c>
      <c r="B6" s="419">
        <v>574</v>
      </c>
      <c r="C6" s="428">
        <v>277</v>
      </c>
      <c r="D6" s="429">
        <v>268</v>
      </c>
      <c r="E6" s="429">
        <v>22</v>
      </c>
      <c r="F6" s="429">
        <v>6</v>
      </c>
      <c r="G6" s="430">
        <v>0</v>
      </c>
      <c r="H6" s="430">
        <v>0</v>
      </c>
      <c r="I6" s="431">
        <v>1</v>
      </c>
    </row>
    <row r="7" spans="1:9" ht="18.75" customHeight="1" x14ac:dyDescent="0.15">
      <c r="A7" s="292" t="s">
        <v>360</v>
      </c>
      <c r="B7" s="419">
        <v>770</v>
      </c>
      <c r="C7" s="428">
        <v>85</v>
      </c>
      <c r="D7" s="429">
        <v>286</v>
      </c>
      <c r="E7" s="429">
        <v>355</v>
      </c>
      <c r="F7" s="429">
        <v>39</v>
      </c>
      <c r="G7" s="429">
        <v>4</v>
      </c>
      <c r="H7" s="429">
        <v>1</v>
      </c>
      <c r="I7" s="431">
        <v>0</v>
      </c>
    </row>
    <row r="8" spans="1:9" ht="18.75" customHeight="1" x14ac:dyDescent="0.15">
      <c r="A8" s="292" t="s">
        <v>361</v>
      </c>
      <c r="B8" s="419">
        <v>1221</v>
      </c>
      <c r="C8" s="428">
        <v>28</v>
      </c>
      <c r="D8" s="429">
        <v>99</v>
      </c>
      <c r="E8" s="429">
        <v>533</v>
      </c>
      <c r="F8" s="429">
        <v>524</v>
      </c>
      <c r="G8" s="429">
        <v>30</v>
      </c>
      <c r="H8" s="429">
        <v>5</v>
      </c>
      <c r="I8" s="431">
        <v>2</v>
      </c>
    </row>
    <row r="9" spans="1:9" ht="18.75" customHeight="1" x14ac:dyDescent="0.15">
      <c r="A9" s="292" t="s">
        <v>362</v>
      </c>
      <c r="B9" s="419">
        <v>1052</v>
      </c>
      <c r="C9" s="428">
        <v>3</v>
      </c>
      <c r="D9" s="429">
        <v>7</v>
      </c>
      <c r="E9" s="429">
        <v>54</v>
      </c>
      <c r="F9" s="429">
        <v>585</v>
      </c>
      <c r="G9" s="429">
        <v>372</v>
      </c>
      <c r="H9" s="429">
        <v>28</v>
      </c>
      <c r="I9" s="431">
        <v>3</v>
      </c>
    </row>
    <row r="10" spans="1:9" ht="18.75" customHeight="1" x14ac:dyDescent="0.15">
      <c r="A10" s="292" t="s">
        <v>363</v>
      </c>
      <c r="B10" s="419">
        <v>689</v>
      </c>
      <c r="C10" s="428">
        <v>1</v>
      </c>
      <c r="D10" s="429">
        <v>1</v>
      </c>
      <c r="E10" s="429">
        <v>3</v>
      </c>
      <c r="F10" s="429">
        <v>63</v>
      </c>
      <c r="G10" s="429">
        <v>409</v>
      </c>
      <c r="H10" s="429">
        <v>198</v>
      </c>
      <c r="I10" s="432">
        <v>14</v>
      </c>
    </row>
    <row r="11" spans="1:9" ht="18.75" customHeight="1" thickBot="1" x14ac:dyDescent="0.2">
      <c r="A11" s="285" t="s">
        <v>364</v>
      </c>
      <c r="B11" s="420">
        <v>329</v>
      </c>
      <c r="C11" s="433">
        <v>1</v>
      </c>
      <c r="D11" s="434">
        <v>1</v>
      </c>
      <c r="E11" s="435">
        <v>2</v>
      </c>
      <c r="F11" s="435">
        <v>3</v>
      </c>
      <c r="G11" s="435">
        <v>49</v>
      </c>
      <c r="H11" s="435">
        <v>159</v>
      </c>
      <c r="I11" s="436">
        <v>114</v>
      </c>
    </row>
    <row r="12" spans="1:9" ht="14.25" x14ac:dyDescent="0.15">
      <c r="I12" s="3" t="s">
        <v>16</v>
      </c>
    </row>
  </sheetData>
  <phoneticPr fontId="2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4"/>
  <sheetViews>
    <sheetView showGridLines="0" workbookViewId="0">
      <selection activeCell="I11" sqref="I11"/>
    </sheetView>
  </sheetViews>
  <sheetFormatPr defaultRowHeight="18.75" customHeight="1" x14ac:dyDescent="0.15"/>
  <cols>
    <col min="1" max="6" width="14.25" style="2" customWidth="1"/>
    <col min="7" max="256" width="9" style="2"/>
    <col min="257" max="262" width="14.25" style="2" customWidth="1"/>
    <col min="263" max="512" width="9" style="2"/>
    <col min="513" max="518" width="14.25" style="2" customWidth="1"/>
    <col min="519" max="768" width="9" style="2"/>
    <col min="769" max="774" width="14.25" style="2" customWidth="1"/>
    <col min="775" max="1024" width="9" style="2"/>
    <col min="1025" max="1030" width="14.25" style="2" customWidth="1"/>
    <col min="1031" max="1280" width="9" style="2"/>
    <col min="1281" max="1286" width="14.25" style="2" customWidth="1"/>
    <col min="1287" max="1536" width="9" style="2"/>
    <col min="1537" max="1542" width="14.25" style="2" customWidth="1"/>
    <col min="1543" max="1792" width="9" style="2"/>
    <col min="1793" max="1798" width="14.25" style="2" customWidth="1"/>
    <col min="1799" max="2048" width="9" style="2"/>
    <col min="2049" max="2054" width="14.25" style="2" customWidth="1"/>
    <col min="2055" max="2304" width="9" style="2"/>
    <col min="2305" max="2310" width="14.25" style="2" customWidth="1"/>
    <col min="2311" max="2560" width="9" style="2"/>
    <col min="2561" max="2566" width="14.25" style="2" customWidth="1"/>
    <col min="2567" max="2816" width="9" style="2"/>
    <col min="2817" max="2822" width="14.25" style="2" customWidth="1"/>
    <col min="2823" max="3072" width="9" style="2"/>
    <col min="3073" max="3078" width="14.25" style="2" customWidth="1"/>
    <col min="3079" max="3328" width="9" style="2"/>
    <col min="3329" max="3334" width="14.25" style="2" customWidth="1"/>
    <col min="3335" max="3584" width="9" style="2"/>
    <col min="3585" max="3590" width="14.25" style="2" customWidth="1"/>
    <col min="3591" max="3840" width="9" style="2"/>
    <col min="3841" max="3846" width="14.25" style="2" customWidth="1"/>
    <col min="3847" max="4096" width="9" style="2"/>
    <col min="4097" max="4102" width="14.25" style="2" customWidth="1"/>
    <col min="4103" max="4352" width="9" style="2"/>
    <col min="4353" max="4358" width="14.25" style="2" customWidth="1"/>
    <col min="4359" max="4608" width="9" style="2"/>
    <col min="4609" max="4614" width="14.25" style="2" customWidth="1"/>
    <col min="4615" max="4864" width="9" style="2"/>
    <col min="4865" max="4870" width="14.25" style="2" customWidth="1"/>
    <col min="4871" max="5120" width="9" style="2"/>
    <col min="5121" max="5126" width="14.25" style="2" customWidth="1"/>
    <col min="5127" max="5376" width="9" style="2"/>
    <col min="5377" max="5382" width="14.25" style="2" customWidth="1"/>
    <col min="5383" max="5632" width="9" style="2"/>
    <col min="5633" max="5638" width="14.25" style="2" customWidth="1"/>
    <col min="5639" max="5888" width="9" style="2"/>
    <col min="5889" max="5894" width="14.25" style="2" customWidth="1"/>
    <col min="5895" max="6144" width="9" style="2"/>
    <col min="6145" max="6150" width="14.25" style="2" customWidth="1"/>
    <col min="6151" max="6400" width="9" style="2"/>
    <col min="6401" max="6406" width="14.25" style="2" customWidth="1"/>
    <col min="6407" max="6656" width="9" style="2"/>
    <col min="6657" max="6662" width="14.25" style="2" customWidth="1"/>
    <col min="6663" max="6912" width="9" style="2"/>
    <col min="6913" max="6918" width="14.25" style="2" customWidth="1"/>
    <col min="6919" max="7168" width="9" style="2"/>
    <col min="7169" max="7174" width="14.25" style="2" customWidth="1"/>
    <col min="7175" max="7424" width="9" style="2"/>
    <col min="7425" max="7430" width="14.25" style="2" customWidth="1"/>
    <col min="7431" max="7680" width="9" style="2"/>
    <col min="7681" max="7686" width="14.25" style="2" customWidth="1"/>
    <col min="7687" max="7936" width="9" style="2"/>
    <col min="7937" max="7942" width="14.25" style="2" customWidth="1"/>
    <col min="7943" max="8192" width="9" style="2"/>
    <col min="8193" max="8198" width="14.25" style="2" customWidth="1"/>
    <col min="8199" max="8448" width="9" style="2"/>
    <col min="8449" max="8454" width="14.25" style="2" customWidth="1"/>
    <col min="8455" max="8704" width="9" style="2"/>
    <col min="8705" max="8710" width="14.25" style="2" customWidth="1"/>
    <col min="8711" max="8960" width="9" style="2"/>
    <col min="8961" max="8966" width="14.25" style="2" customWidth="1"/>
    <col min="8967" max="9216" width="9" style="2"/>
    <col min="9217" max="9222" width="14.25" style="2" customWidth="1"/>
    <col min="9223" max="9472" width="9" style="2"/>
    <col min="9473" max="9478" width="14.25" style="2" customWidth="1"/>
    <col min="9479" max="9728" width="9" style="2"/>
    <col min="9729" max="9734" width="14.25" style="2" customWidth="1"/>
    <col min="9735" max="9984" width="9" style="2"/>
    <col min="9985" max="9990" width="14.25" style="2" customWidth="1"/>
    <col min="9991" max="10240" width="9" style="2"/>
    <col min="10241" max="10246" width="14.25" style="2" customWidth="1"/>
    <col min="10247" max="10496" width="9" style="2"/>
    <col min="10497" max="10502" width="14.25" style="2" customWidth="1"/>
    <col min="10503" max="10752" width="9" style="2"/>
    <col min="10753" max="10758" width="14.25" style="2" customWidth="1"/>
    <col min="10759" max="11008" width="9" style="2"/>
    <col min="11009" max="11014" width="14.25" style="2" customWidth="1"/>
    <col min="11015" max="11264" width="9" style="2"/>
    <col min="11265" max="11270" width="14.25" style="2" customWidth="1"/>
    <col min="11271" max="11520" width="9" style="2"/>
    <col min="11521" max="11526" width="14.25" style="2" customWidth="1"/>
    <col min="11527" max="11776" width="9" style="2"/>
    <col min="11777" max="11782" width="14.25" style="2" customWidth="1"/>
    <col min="11783" max="12032" width="9" style="2"/>
    <col min="12033" max="12038" width="14.25" style="2" customWidth="1"/>
    <col min="12039" max="12288" width="9" style="2"/>
    <col min="12289" max="12294" width="14.25" style="2" customWidth="1"/>
    <col min="12295" max="12544" width="9" style="2"/>
    <col min="12545" max="12550" width="14.25" style="2" customWidth="1"/>
    <col min="12551" max="12800" width="9" style="2"/>
    <col min="12801" max="12806" width="14.25" style="2" customWidth="1"/>
    <col min="12807" max="13056" width="9" style="2"/>
    <col min="13057" max="13062" width="14.25" style="2" customWidth="1"/>
    <col min="13063" max="13312" width="9" style="2"/>
    <col min="13313" max="13318" width="14.25" style="2" customWidth="1"/>
    <col min="13319" max="13568" width="9" style="2"/>
    <col min="13569" max="13574" width="14.25" style="2" customWidth="1"/>
    <col min="13575" max="13824" width="9" style="2"/>
    <col min="13825" max="13830" width="14.25" style="2" customWidth="1"/>
    <col min="13831" max="14080" width="9" style="2"/>
    <col min="14081" max="14086" width="14.25" style="2" customWidth="1"/>
    <col min="14087" max="14336" width="9" style="2"/>
    <col min="14337" max="14342" width="14.25" style="2" customWidth="1"/>
    <col min="14343" max="14592" width="9" style="2"/>
    <col min="14593" max="14598" width="14.25" style="2" customWidth="1"/>
    <col min="14599" max="14848" width="9" style="2"/>
    <col min="14849" max="14854" width="14.25" style="2" customWidth="1"/>
    <col min="14855" max="15104" width="9" style="2"/>
    <col min="15105" max="15110" width="14.25" style="2" customWidth="1"/>
    <col min="15111" max="15360" width="9" style="2"/>
    <col min="15361" max="15366" width="14.25" style="2" customWidth="1"/>
    <col min="15367" max="15616" width="9" style="2"/>
    <col min="15617" max="15622" width="14.25" style="2" customWidth="1"/>
    <col min="15623" max="15872" width="9" style="2"/>
    <col min="15873" max="15878" width="14.25" style="2" customWidth="1"/>
    <col min="15879" max="16128" width="9" style="2"/>
    <col min="16129" max="16134" width="14.25" style="2" customWidth="1"/>
    <col min="16135" max="16384" width="9" style="2"/>
  </cols>
  <sheetData>
    <row r="1" spans="1:6" ht="18.75" customHeight="1" x14ac:dyDescent="0.15">
      <c r="A1" s="1" t="s">
        <v>365</v>
      </c>
    </row>
    <row r="2" spans="1:6" ht="15" thickBot="1" x14ac:dyDescent="0.2">
      <c r="F2" s="3" t="s">
        <v>366</v>
      </c>
    </row>
    <row r="3" spans="1:6" ht="14.25" x14ac:dyDescent="0.15">
      <c r="A3" s="644" t="s">
        <v>3</v>
      </c>
      <c r="B3" s="646" t="s">
        <v>367</v>
      </c>
      <c r="C3" s="648" t="s">
        <v>368</v>
      </c>
      <c r="D3" s="648"/>
      <c r="E3" s="649" t="s">
        <v>369</v>
      </c>
      <c r="F3" s="651" t="s">
        <v>370</v>
      </c>
    </row>
    <row r="4" spans="1:6" ht="15" thickBot="1" x14ac:dyDescent="0.2">
      <c r="A4" s="645"/>
      <c r="B4" s="647"/>
      <c r="C4" s="385" t="s">
        <v>371</v>
      </c>
      <c r="D4" s="385" t="s">
        <v>372</v>
      </c>
      <c r="E4" s="650"/>
      <c r="F4" s="652"/>
    </row>
    <row r="5" spans="1:6" ht="20.25" customHeight="1" thickTop="1" x14ac:dyDescent="0.15">
      <c r="A5" s="437" t="s">
        <v>533</v>
      </c>
      <c r="B5" s="438">
        <v>51315</v>
      </c>
      <c r="C5" s="439">
        <v>3262</v>
      </c>
      <c r="D5" s="440">
        <v>6.8</v>
      </c>
      <c r="E5" s="441">
        <v>9.94</v>
      </c>
      <c r="F5" s="442">
        <v>5162.4748490945676</v>
      </c>
    </row>
    <row r="6" spans="1:6" ht="20.25" customHeight="1" x14ac:dyDescent="0.15">
      <c r="A6" s="443" t="s">
        <v>534</v>
      </c>
      <c r="B6" s="444">
        <v>56476</v>
      </c>
      <c r="C6" s="445">
        <v>5161</v>
      </c>
      <c r="D6" s="446">
        <v>10.1</v>
      </c>
      <c r="E6" s="447">
        <v>10.220000000000001</v>
      </c>
      <c r="F6" s="448">
        <v>5526.0273972602736</v>
      </c>
    </row>
    <row r="7" spans="1:6" ht="20.25" customHeight="1" x14ac:dyDescent="0.15">
      <c r="A7" s="476" t="s">
        <v>535</v>
      </c>
      <c r="B7" s="444">
        <v>61156</v>
      </c>
      <c r="C7" s="449">
        <v>4680</v>
      </c>
      <c r="D7" s="450">
        <v>8.2867058573999994</v>
      </c>
      <c r="E7" s="447">
        <v>10.45</v>
      </c>
      <c r="F7" s="448">
        <v>5852.2488038277515</v>
      </c>
    </row>
    <row r="8" spans="1:6" ht="20.25" customHeight="1" x14ac:dyDescent="0.15">
      <c r="A8" s="476" t="s">
        <v>536</v>
      </c>
      <c r="B8" s="444">
        <v>66144</v>
      </c>
      <c r="C8" s="449">
        <v>4988</v>
      </c>
      <c r="D8" s="450">
        <v>8.1561907254000001</v>
      </c>
      <c r="E8" s="447">
        <v>11.05</v>
      </c>
      <c r="F8" s="448">
        <v>5985.9</v>
      </c>
    </row>
    <row r="9" spans="1:6" ht="20.25" customHeight="1" thickBot="1" x14ac:dyDescent="0.2">
      <c r="A9" s="451" t="s">
        <v>537</v>
      </c>
      <c r="B9" s="452">
        <v>70900</v>
      </c>
      <c r="C9" s="453">
        <v>4756</v>
      </c>
      <c r="D9" s="454">
        <v>7.2</v>
      </c>
      <c r="E9" s="455">
        <v>12.02</v>
      </c>
      <c r="F9" s="456">
        <v>5898.5</v>
      </c>
    </row>
    <row r="10" spans="1:6" ht="14.25" x14ac:dyDescent="0.15">
      <c r="C10" s="28"/>
      <c r="F10" s="58" t="s">
        <v>16</v>
      </c>
    </row>
    <row r="11" spans="1:6" ht="14.25" x14ac:dyDescent="0.15"/>
    <row r="12" spans="1:6" ht="14.25" x14ac:dyDescent="0.15"/>
    <row r="13" spans="1:6" ht="14.25" x14ac:dyDescent="0.15"/>
    <row r="14" spans="1:6" ht="14.25" x14ac:dyDescent="0.15"/>
  </sheetData>
  <mergeCells count="5">
    <mergeCell ref="A3:A4"/>
    <mergeCell ref="B3:B4"/>
    <mergeCell ref="C3:D3"/>
    <mergeCell ref="E3:E4"/>
    <mergeCell ref="F3:F4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view="pageBreakPreview" zoomScale="130" zoomScaleNormal="100" zoomScaleSheetLayoutView="130" workbookViewId="0">
      <selection activeCell="C3" sqref="C3:E3"/>
    </sheetView>
  </sheetViews>
  <sheetFormatPr defaultColWidth="12.375" defaultRowHeight="18.75" customHeight="1" x14ac:dyDescent="0.15"/>
  <cols>
    <col min="1" max="4" width="15.25" style="2" customWidth="1"/>
    <col min="5" max="5" width="15.375" style="2" customWidth="1"/>
    <col min="6" max="16384" width="12.375" style="2"/>
  </cols>
  <sheetData>
    <row r="1" spans="1:5" ht="17.45" customHeight="1" x14ac:dyDescent="0.15">
      <c r="A1" s="1" t="s">
        <v>59</v>
      </c>
    </row>
    <row r="2" spans="1:5" ht="15" customHeight="1" thickBot="1" x14ac:dyDescent="0.2">
      <c r="E2" s="3" t="s">
        <v>540</v>
      </c>
    </row>
    <row r="3" spans="1:5" ht="13.9" customHeight="1" x14ac:dyDescent="0.15">
      <c r="A3" s="644" t="s">
        <v>58</v>
      </c>
      <c r="B3" s="658" t="s">
        <v>57</v>
      </c>
      <c r="C3" s="664" t="s">
        <v>56</v>
      </c>
      <c r="D3" s="665"/>
      <c r="E3" s="665"/>
    </row>
    <row r="4" spans="1:5" ht="14.45" customHeight="1" thickBot="1" x14ac:dyDescent="0.2">
      <c r="A4" s="645"/>
      <c r="B4" s="659"/>
      <c r="C4" s="51" t="s">
        <v>55</v>
      </c>
      <c r="D4" s="50" t="s">
        <v>10</v>
      </c>
      <c r="E4" s="49" t="s">
        <v>11</v>
      </c>
    </row>
    <row r="5" spans="1:5" ht="15" customHeight="1" thickTop="1" x14ac:dyDescent="0.15">
      <c r="A5" s="48" t="s">
        <v>54</v>
      </c>
      <c r="B5" s="47">
        <v>38310</v>
      </c>
      <c r="C5" s="46">
        <v>93123</v>
      </c>
      <c r="D5" s="45">
        <v>47374</v>
      </c>
      <c r="E5" s="44">
        <v>45749</v>
      </c>
    </row>
    <row r="6" spans="1:5" ht="15" customHeight="1" x14ac:dyDescent="0.15">
      <c r="A6" s="42" t="s">
        <v>53</v>
      </c>
      <c r="B6" s="41">
        <v>200</v>
      </c>
      <c r="C6" s="40">
        <v>463</v>
      </c>
      <c r="D6" s="39">
        <v>241</v>
      </c>
      <c r="E6" s="38">
        <v>222</v>
      </c>
    </row>
    <row r="7" spans="1:5" ht="15" customHeight="1" x14ac:dyDescent="0.15">
      <c r="A7" s="42" t="s">
        <v>52</v>
      </c>
      <c r="B7" s="41">
        <v>1546</v>
      </c>
      <c r="C7" s="40">
        <v>3862</v>
      </c>
      <c r="D7" s="39">
        <v>1931</v>
      </c>
      <c r="E7" s="38">
        <v>1931</v>
      </c>
    </row>
    <row r="8" spans="1:5" ht="15" customHeight="1" x14ac:dyDescent="0.15">
      <c r="A8" s="42" t="s">
        <v>51</v>
      </c>
      <c r="B8" s="41">
        <v>1424</v>
      </c>
      <c r="C8" s="40">
        <v>3134</v>
      </c>
      <c r="D8" s="39">
        <v>1564</v>
      </c>
      <c r="E8" s="38">
        <v>1570</v>
      </c>
    </row>
    <row r="9" spans="1:5" ht="15" customHeight="1" x14ac:dyDescent="0.15">
      <c r="A9" s="42" t="s">
        <v>50</v>
      </c>
      <c r="B9" s="41">
        <v>480</v>
      </c>
      <c r="C9" s="40">
        <v>1155</v>
      </c>
      <c r="D9" s="39">
        <v>610</v>
      </c>
      <c r="E9" s="38">
        <v>545</v>
      </c>
    </row>
    <row r="10" spans="1:5" ht="15" customHeight="1" x14ac:dyDescent="0.15">
      <c r="A10" s="42" t="s">
        <v>49</v>
      </c>
      <c r="B10" s="41">
        <v>565</v>
      </c>
      <c r="C10" s="40">
        <v>1439</v>
      </c>
      <c r="D10" s="39">
        <v>731</v>
      </c>
      <c r="E10" s="38">
        <v>708</v>
      </c>
    </row>
    <row r="11" spans="1:5" ht="15" customHeight="1" x14ac:dyDescent="0.15">
      <c r="A11" s="42" t="s">
        <v>48</v>
      </c>
      <c r="B11" s="41">
        <v>1932</v>
      </c>
      <c r="C11" s="40">
        <v>4541</v>
      </c>
      <c r="D11" s="39">
        <v>2264</v>
      </c>
      <c r="E11" s="38">
        <v>2277</v>
      </c>
    </row>
    <row r="12" spans="1:5" ht="15" customHeight="1" x14ac:dyDescent="0.15">
      <c r="A12" s="42" t="s">
        <v>47</v>
      </c>
      <c r="B12" s="41">
        <v>811</v>
      </c>
      <c r="C12" s="40">
        <v>1801</v>
      </c>
      <c r="D12" s="39">
        <v>977</v>
      </c>
      <c r="E12" s="38">
        <v>824</v>
      </c>
    </row>
    <row r="13" spans="1:5" ht="15" customHeight="1" x14ac:dyDescent="0.15">
      <c r="A13" s="42" t="s">
        <v>46</v>
      </c>
      <c r="B13" s="41">
        <v>2436</v>
      </c>
      <c r="C13" s="40">
        <v>6485</v>
      </c>
      <c r="D13" s="39">
        <v>3225</v>
      </c>
      <c r="E13" s="38">
        <v>3260</v>
      </c>
    </row>
    <row r="14" spans="1:5" ht="15" customHeight="1" x14ac:dyDescent="0.15">
      <c r="A14" s="42" t="s">
        <v>45</v>
      </c>
      <c r="B14" s="41">
        <v>1306</v>
      </c>
      <c r="C14" s="40">
        <v>3110</v>
      </c>
      <c r="D14" s="39">
        <v>1594</v>
      </c>
      <c r="E14" s="38">
        <v>1516</v>
      </c>
    </row>
    <row r="15" spans="1:5" ht="15" customHeight="1" x14ac:dyDescent="0.15">
      <c r="A15" s="42" t="s">
        <v>44</v>
      </c>
      <c r="B15" s="41">
        <v>1213</v>
      </c>
      <c r="C15" s="40">
        <v>2715</v>
      </c>
      <c r="D15" s="39">
        <v>1406</v>
      </c>
      <c r="E15" s="38">
        <v>1309</v>
      </c>
    </row>
    <row r="16" spans="1:5" ht="15" customHeight="1" x14ac:dyDescent="0.15">
      <c r="A16" s="42" t="s">
        <v>43</v>
      </c>
      <c r="B16" s="41">
        <v>3069</v>
      </c>
      <c r="C16" s="40">
        <v>7848</v>
      </c>
      <c r="D16" s="39">
        <v>3961</v>
      </c>
      <c r="E16" s="38">
        <v>3887</v>
      </c>
    </row>
    <row r="17" spans="1:5" ht="15" customHeight="1" x14ac:dyDescent="0.15">
      <c r="A17" s="42" t="s">
        <v>42</v>
      </c>
      <c r="B17" s="41">
        <v>474</v>
      </c>
      <c r="C17" s="40">
        <v>1213</v>
      </c>
      <c r="D17" s="39">
        <v>635</v>
      </c>
      <c r="E17" s="38">
        <v>578</v>
      </c>
    </row>
    <row r="18" spans="1:5" ht="15" customHeight="1" x14ac:dyDescent="0.15">
      <c r="A18" s="42" t="s">
        <v>41</v>
      </c>
      <c r="B18" s="41">
        <v>590</v>
      </c>
      <c r="C18" s="40">
        <v>1711</v>
      </c>
      <c r="D18" s="39">
        <v>842</v>
      </c>
      <c r="E18" s="38">
        <v>869</v>
      </c>
    </row>
    <row r="19" spans="1:5" ht="15" customHeight="1" x14ac:dyDescent="0.15">
      <c r="A19" s="42" t="s">
        <v>40</v>
      </c>
      <c r="B19" s="41">
        <v>607</v>
      </c>
      <c r="C19" s="40">
        <v>1595</v>
      </c>
      <c r="D19" s="39">
        <v>784</v>
      </c>
      <c r="E19" s="38">
        <v>811</v>
      </c>
    </row>
    <row r="20" spans="1:5" ht="15" customHeight="1" x14ac:dyDescent="0.15">
      <c r="A20" s="42" t="s">
        <v>39</v>
      </c>
      <c r="B20" s="41">
        <v>577</v>
      </c>
      <c r="C20" s="40">
        <v>1551</v>
      </c>
      <c r="D20" s="39">
        <v>775</v>
      </c>
      <c r="E20" s="38">
        <v>776</v>
      </c>
    </row>
    <row r="21" spans="1:5" ht="15" customHeight="1" x14ac:dyDescent="0.15">
      <c r="A21" s="42" t="s">
        <v>38</v>
      </c>
      <c r="B21" s="41">
        <v>2816</v>
      </c>
      <c r="C21" s="40">
        <v>6443</v>
      </c>
      <c r="D21" s="39">
        <v>3269</v>
      </c>
      <c r="E21" s="38">
        <v>3174</v>
      </c>
    </row>
    <row r="22" spans="1:5" ht="15" customHeight="1" x14ac:dyDescent="0.15">
      <c r="A22" s="42" t="s">
        <v>37</v>
      </c>
      <c r="B22" s="41">
        <v>854</v>
      </c>
      <c r="C22" s="40">
        <v>1994</v>
      </c>
      <c r="D22" s="39">
        <v>1099</v>
      </c>
      <c r="E22" s="38">
        <v>895</v>
      </c>
    </row>
    <row r="23" spans="1:5" ht="15" customHeight="1" x14ac:dyDescent="0.15">
      <c r="A23" s="42" t="s">
        <v>36</v>
      </c>
      <c r="B23" s="41">
        <v>1948</v>
      </c>
      <c r="C23" s="40">
        <v>5175</v>
      </c>
      <c r="D23" s="39">
        <v>2595</v>
      </c>
      <c r="E23" s="38">
        <v>2580</v>
      </c>
    </row>
    <row r="24" spans="1:5" ht="15" customHeight="1" x14ac:dyDescent="0.15">
      <c r="A24" s="42" t="s">
        <v>35</v>
      </c>
      <c r="B24" s="41">
        <v>1314</v>
      </c>
      <c r="C24" s="40">
        <v>2926</v>
      </c>
      <c r="D24" s="39">
        <v>1498</v>
      </c>
      <c r="E24" s="38">
        <v>1428</v>
      </c>
    </row>
    <row r="25" spans="1:5" ht="15" customHeight="1" x14ac:dyDescent="0.15">
      <c r="A25" s="42" t="s">
        <v>34</v>
      </c>
      <c r="B25" s="41">
        <v>2645</v>
      </c>
      <c r="C25" s="40">
        <v>5731</v>
      </c>
      <c r="D25" s="39">
        <v>2983</v>
      </c>
      <c r="E25" s="38">
        <v>2748</v>
      </c>
    </row>
    <row r="26" spans="1:5" ht="15" customHeight="1" x14ac:dyDescent="0.15">
      <c r="A26" s="42" t="s">
        <v>33</v>
      </c>
      <c r="B26" s="41">
        <v>1339</v>
      </c>
      <c r="C26" s="40">
        <v>3277</v>
      </c>
      <c r="D26" s="39">
        <v>1629</v>
      </c>
      <c r="E26" s="38">
        <v>1648</v>
      </c>
    </row>
    <row r="27" spans="1:5" ht="15" customHeight="1" x14ac:dyDescent="0.15">
      <c r="A27" s="42" t="s">
        <v>32</v>
      </c>
      <c r="B27" s="41">
        <v>1028</v>
      </c>
      <c r="C27" s="40">
        <v>2632</v>
      </c>
      <c r="D27" s="39">
        <v>1348</v>
      </c>
      <c r="E27" s="38">
        <v>1284</v>
      </c>
    </row>
    <row r="28" spans="1:5" ht="15" customHeight="1" x14ac:dyDescent="0.15">
      <c r="A28" s="42" t="s">
        <v>31</v>
      </c>
      <c r="B28" s="41">
        <v>761</v>
      </c>
      <c r="C28" s="40">
        <v>1758</v>
      </c>
      <c r="D28" s="39">
        <v>894</v>
      </c>
      <c r="E28" s="38">
        <v>864</v>
      </c>
    </row>
    <row r="29" spans="1:5" ht="15" customHeight="1" x14ac:dyDescent="0.15">
      <c r="A29" s="42" t="s">
        <v>30</v>
      </c>
      <c r="B29" s="41">
        <v>1775</v>
      </c>
      <c r="C29" s="40">
        <v>4181</v>
      </c>
      <c r="D29" s="39">
        <v>2163</v>
      </c>
      <c r="E29" s="38">
        <v>2018</v>
      </c>
    </row>
    <row r="30" spans="1:5" ht="15" customHeight="1" x14ac:dyDescent="0.15">
      <c r="A30" s="42" t="s">
        <v>29</v>
      </c>
      <c r="B30" s="41">
        <v>539</v>
      </c>
      <c r="C30" s="40">
        <v>1425</v>
      </c>
      <c r="D30" s="39">
        <v>690</v>
      </c>
      <c r="E30" s="38">
        <v>735</v>
      </c>
    </row>
    <row r="31" spans="1:5" ht="15" customHeight="1" x14ac:dyDescent="0.15">
      <c r="A31" s="42" t="s">
        <v>28</v>
      </c>
      <c r="B31" s="41">
        <v>91</v>
      </c>
      <c r="C31" s="40">
        <v>284</v>
      </c>
      <c r="D31" s="39">
        <v>144</v>
      </c>
      <c r="E31" s="38">
        <v>140</v>
      </c>
    </row>
    <row r="32" spans="1:5" ht="15" customHeight="1" x14ac:dyDescent="0.15">
      <c r="A32" s="42" t="s">
        <v>27</v>
      </c>
      <c r="B32" s="41">
        <v>292</v>
      </c>
      <c r="C32" s="40">
        <v>1033</v>
      </c>
      <c r="D32" s="39">
        <v>446</v>
      </c>
      <c r="E32" s="38">
        <v>587</v>
      </c>
    </row>
    <row r="33" spans="1:8" ht="15" customHeight="1" x14ac:dyDescent="0.15">
      <c r="A33" s="42" t="s">
        <v>26</v>
      </c>
      <c r="B33" s="41">
        <v>540</v>
      </c>
      <c r="C33" s="40">
        <v>1357</v>
      </c>
      <c r="D33" s="39">
        <v>668</v>
      </c>
      <c r="E33" s="38">
        <v>689</v>
      </c>
      <c r="H33" s="43"/>
    </row>
    <row r="34" spans="1:8" ht="15" customHeight="1" x14ac:dyDescent="0.15">
      <c r="A34" s="42" t="s">
        <v>25</v>
      </c>
      <c r="B34" s="41">
        <v>603</v>
      </c>
      <c r="C34" s="40">
        <v>1503</v>
      </c>
      <c r="D34" s="39">
        <v>740</v>
      </c>
      <c r="E34" s="38">
        <v>763</v>
      </c>
      <c r="H34" s="43"/>
    </row>
    <row r="35" spans="1:8" ht="15" customHeight="1" x14ac:dyDescent="0.15">
      <c r="A35" s="42" t="s">
        <v>24</v>
      </c>
      <c r="B35" s="41">
        <v>226</v>
      </c>
      <c r="C35" s="40">
        <v>584</v>
      </c>
      <c r="D35" s="39">
        <v>309</v>
      </c>
      <c r="E35" s="38">
        <v>275</v>
      </c>
    </row>
    <row r="36" spans="1:8" ht="15" customHeight="1" x14ac:dyDescent="0.15">
      <c r="A36" s="37" t="s">
        <v>23</v>
      </c>
      <c r="B36" s="41">
        <v>352</v>
      </c>
      <c r="C36" s="40">
        <v>897</v>
      </c>
      <c r="D36" s="39">
        <v>458</v>
      </c>
      <c r="E36" s="38">
        <v>439</v>
      </c>
    </row>
    <row r="37" spans="1:8" ht="15" customHeight="1" x14ac:dyDescent="0.15">
      <c r="A37" s="42" t="s">
        <v>22</v>
      </c>
      <c r="B37" s="41">
        <v>1136</v>
      </c>
      <c r="C37" s="40">
        <v>2925</v>
      </c>
      <c r="D37" s="39">
        <v>1454</v>
      </c>
      <c r="E37" s="38">
        <v>1471</v>
      </c>
    </row>
    <row r="38" spans="1:8" ht="15" customHeight="1" x14ac:dyDescent="0.15">
      <c r="A38" s="42" t="s">
        <v>21</v>
      </c>
      <c r="B38" s="41">
        <v>55</v>
      </c>
      <c r="C38" s="40">
        <v>149</v>
      </c>
      <c r="D38" s="39">
        <v>72</v>
      </c>
      <c r="E38" s="38">
        <v>77</v>
      </c>
    </row>
    <row r="39" spans="1:8" ht="15" customHeight="1" x14ac:dyDescent="0.15">
      <c r="A39" s="42" t="s">
        <v>20</v>
      </c>
      <c r="B39" s="41">
        <v>247</v>
      </c>
      <c r="C39" s="40">
        <v>703</v>
      </c>
      <c r="D39" s="39">
        <v>339</v>
      </c>
      <c r="E39" s="38">
        <v>364</v>
      </c>
    </row>
    <row r="40" spans="1:8" ht="15" customHeight="1" x14ac:dyDescent="0.15">
      <c r="A40" s="37" t="s">
        <v>19</v>
      </c>
      <c r="B40" s="523" t="s">
        <v>510</v>
      </c>
      <c r="C40" s="524" t="s">
        <v>509</v>
      </c>
      <c r="D40" s="525" t="s">
        <v>509</v>
      </c>
      <c r="E40" s="526" t="s">
        <v>509</v>
      </c>
    </row>
    <row r="41" spans="1:8" ht="15" customHeight="1" thickBot="1" x14ac:dyDescent="0.2">
      <c r="A41" s="36" t="s">
        <v>18</v>
      </c>
      <c r="B41" s="510">
        <v>2519</v>
      </c>
      <c r="C41" s="511">
        <v>5523</v>
      </c>
      <c r="D41" s="512">
        <v>3036</v>
      </c>
      <c r="E41" s="513">
        <v>2487</v>
      </c>
    </row>
    <row r="42" spans="1:8" ht="18.75" customHeight="1" x14ac:dyDescent="0.15">
      <c r="A42" s="2" t="s">
        <v>17</v>
      </c>
      <c r="E42" s="3" t="s">
        <v>16</v>
      </c>
    </row>
    <row r="43" spans="1:8" ht="18.75" customHeight="1" x14ac:dyDescent="0.15">
      <c r="A43" s="2" t="s">
        <v>511</v>
      </c>
    </row>
  </sheetData>
  <mergeCells count="3">
    <mergeCell ref="A3:A4"/>
    <mergeCell ref="B3:B4"/>
    <mergeCell ref="C3:E3"/>
  </mergeCells>
  <phoneticPr fontId="2"/>
  <pageMargins left="0.98425196850393704" right="0.78740157480314965" top="0.78740157480314965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8"/>
  <sheetViews>
    <sheetView zoomScaleNormal="100" workbookViewId="0">
      <selection activeCell="H4" sqref="H4"/>
    </sheetView>
  </sheetViews>
  <sheetFormatPr defaultColWidth="13.625" defaultRowHeight="18.75" customHeight="1" x14ac:dyDescent="0.15"/>
  <cols>
    <col min="1" max="1" width="10.75" style="43" customWidth="1"/>
    <col min="2" max="8" width="10.75" style="2" customWidth="1"/>
    <col min="9" max="16384" width="13.625" style="2"/>
  </cols>
  <sheetData>
    <row r="1" spans="1:8" ht="18.75" customHeight="1" x14ac:dyDescent="0.15">
      <c r="A1" s="57" t="s">
        <v>73</v>
      </c>
    </row>
    <row r="3" spans="1:8" ht="18.75" customHeight="1" thickBot="1" x14ac:dyDescent="0.2">
      <c r="G3" s="56"/>
      <c r="H3" s="55" t="s">
        <v>541</v>
      </c>
    </row>
    <row r="4" spans="1:8" ht="18.75" customHeight="1" thickBot="1" x14ac:dyDescent="0.2">
      <c r="A4" s="540" t="s">
        <v>72</v>
      </c>
      <c r="B4" s="541" t="s">
        <v>10</v>
      </c>
      <c r="C4" s="54" t="s">
        <v>11</v>
      </c>
      <c r="D4" s="53" t="s">
        <v>55</v>
      </c>
      <c r="E4" s="542" t="s">
        <v>72</v>
      </c>
      <c r="F4" s="541" t="s">
        <v>10</v>
      </c>
      <c r="G4" s="54" t="s">
        <v>11</v>
      </c>
      <c r="H4" s="53" t="s">
        <v>55</v>
      </c>
    </row>
    <row r="5" spans="1:8" ht="18.75" customHeight="1" thickTop="1" x14ac:dyDescent="0.15">
      <c r="A5" s="582">
        <v>0</v>
      </c>
      <c r="B5" s="544">
        <v>436</v>
      </c>
      <c r="C5" s="545">
        <v>442</v>
      </c>
      <c r="D5" s="546">
        <f>B5+C5</f>
        <v>878</v>
      </c>
      <c r="E5" s="564">
        <v>30</v>
      </c>
      <c r="F5" s="544">
        <v>660</v>
      </c>
      <c r="G5" s="545">
        <v>485</v>
      </c>
      <c r="H5" s="546">
        <f>F5+G5</f>
        <v>1145</v>
      </c>
    </row>
    <row r="6" spans="1:8" ht="18.75" customHeight="1" x14ac:dyDescent="0.15">
      <c r="A6" s="583">
        <v>1</v>
      </c>
      <c r="B6" s="549">
        <v>465</v>
      </c>
      <c r="C6" s="550">
        <v>419</v>
      </c>
      <c r="D6" s="551">
        <f>B6+C6</f>
        <v>884</v>
      </c>
      <c r="E6" s="584">
        <v>31</v>
      </c>
      <c r="F6" s="549">
        <v>618</v>
      </c>
      <c r="G6" s="550">
        <v>550</v>
      </c>
      <c r="H6" s="551">
        <f>F6+G6</f>
        <v>1168</v>
      </c>
    </row>
    <row r="7" spans="1:8" ht="18.75" customHeight="1" x14ac:dyDescent="0.15">
      <c r="A7" s="583">
        <v>2</v>
      </c>
      <c r="B7" s="549">
        <v>458</v>
      </c>
      <c r="C7" s="550">
        <v>445</v>
      </c>
      <c r="D7" s="551">
        <f t="shared" ref="D7:D9" si="0">B7+C7</f>
        <v>903</v>
      </c>
      <c r="E7" s="584">
        <v>32</v>
      </c>
      <c r="F7" s="549">
        <v>646</v>
      </c>
      <c r="G7" s="550">
        <v>501</v>
      </c>
      <c r="H7" s="551">
        <f t="shared" ref="H7:H9" si="1">F7+G7</f>
        <v>1147</v>
      </c>
    </row>
    <row r="8" spans="1:8" ht="18.75" customHeight="1" x14ac:dyDescent="0.15">
      <c r="A8" s="583">
        <v>3</v>
      </c>
      <c r="B8" s="549">
        <v>464</v>
      </c>
      <c r="C8" s="550">
        <v>439</v>
      </c>
      <c r="D8" s="551">
        <f t="shared" si="0"/>
        <v>903</v>
      </c>
      <c r="E8" s="584">
        <v>33</v>
      </c>
      <c r="F8" s="549">
        <v>638</v>
      </c>
      <c r="G8" s="550">
        <v>524</v>
      </c>
      <c r="H8" s="551">
        <f t="shared" si="1"/>
        <v>1162</v>
      </c>
    </row>
    <row r="9" spans="1:8" ht="18.75" customHeight="1" x14ac:dyDescent="0.15">
      <c r="A9" s="585">
        <v>4</v>
      </c>
      <c r="B9" s="554">
        <v>482</v>
      </c>
      <c r="C9" s="555">
        <v>513</v>
      </c>
      <c r="D9" s="551">
        <f t="shared" si="0"/>
        <v>995</v>
      </c>
      <c r="E9" s="586">
        <v>34</v>
      </c>
      <c r="F9" s="554">
        <v>678</v>
      </c>
      <c r="G9" s="555">
        <v>581</v>
      </c>
      <c r="H9" s="551">
        <f t="shared" si="1"/>
        <v>1259</v>
      </c>
    </row>
    <row r="10" spans="1:8" ht="18.75" customHeight="1" x14ac:dyDescent="0.15">
      <c r="A10" s="587" t="s">
        <v>71</v>
      </c>
      <c r="B10" s="558">
        <f>SUM(B5:B9)</f>
        <v>2305</v>
      </c>
      <c r="C10" s="558">
        <f>SUM(C5:C9)</f>
        <v>2258</v>
      </c>
      <c r="D10" s="559">
        <f>B10+C10</f>
        <v>4563</v>
      </c>
      <c r="E10" s="588" t="s">
        <v>70</v>
      </c>
      <c r="F10" s="558">
        <f>SUM(F5:F9)</f>
        <v>3240</v>
      </c>
      <c r="G10" s="558">
        <f>SUM(G5:G9)</f>
        <v>2641</v>
      </c>
      <c r="H10" s="559">
        <f>F10+G10</f>
        <v>5881</v>
      </c>
    </row>
    <row r="11" spans="1:8" ht="18.75" customHeight="1" x14ac:dyDescent="0.15">
      <c r="A11" s="582">
        <v>5</v>
      </c>
      <c r="B11" s="544">
        <v>511</v>
      </c>
      <c r="C11" s="545">
        <v>507</v>
      </c>
      <c r="D11" s="546">
        <f>B11+C11</f>
        <v>1018</v>
      </c>
      <c r="E11" s="564">
        <v>35</v>
      </c>
      <c r="F11" s="544">
        <v>653</v>
      </c>
      <c r="G11" s="545">
        <v>600</v>
      </c>
      <c r="H11" s="546">
        <f>F11+G11</f>
        <v>1253</v>
      </c>
    </row>
    <row r="12" spans="1:8" ht="18.75" customHeight="1" x14ac:dyDescent="0.15">
      <c r="A12" s="583">
        <v>6</v>
      </c>
      <c r="B12" s="549">
        <v>455</v>
      </c>
      <c r="C12" s="550">
        <v>476</v>
      </c>
      <c r="D12" s="546">
        <f t="shared" ref="D12:D15" si="2">B12+C12</f>
        <v>931</v>
      </c>
      <c r="E12" s="584">
        <v>36</v>
      </c>
      <c r="F12" s="549">
        <v>675</v>
      </c>
      <c r="G12" s="550">
        <v>627</v>
      </c>
      <c r="H12" s="546">
        <f t="shared" ref="H12:H15" si="3">F12+G12</f>
        <v>1302</v>
      </c>
    </row>
    <row r="13" spans="1:8" ht="18.75" customHeight="1" x14ac:dyDescent="0.15">
      <c r="A13" s="583">
        <v>7</v>
      </c>
      <c r="B13" s="549">
        <v>502</v>
      </c>
      <c r="C13" s="550">
        <v>514</v>
      </c>
      <c r="D13" s="546">
        <f t="shared" si="2"/>
        <v>1016</v>
      </c>
      <c r="E13" s="584">
        <v>37</v>
      </c>
      <c r="F13" s="549">
        <v>675</v>
      </c>
      <c r="G13" s="550">
        <v>636</v>
      </c>
      <c r="H13" s="546">
        <f t="shared" si="3"/>
        <v>1311</v>
      </c>
    </row>
    <row r="14" spans="1:8" ht="18.75" customHeight="1" x14ac:dyDescent="0.15">
      <c r="A14" s="583">
        <v>8</v>
      </c>
      <c r="B14" s="549">
        <v>508</v>
      </c>
      <c r="C14" s="550">
        <v>464</v>
      </c>
      <c r="D14" s="546">
        <f>B14+C14</f>
        <v>972</v>
      </c>
      <c r="E14" s="584">
        <v>38</v>
      </c>
      <c r="F14" s="549">
        <v>690</v>
      </c>
      <c r="G14" s="550">
        <v>589</v>
      </c>
      <c r="H14" s="546">
        <f t="shared" si="3"/>
        <v>1279</v>
      </c>
    </row>
    <row r="15" spans="1:8" ht="18.75" customHeight="1" x14ac:dyDescent="0.15">
      <c r="A15" s="585">
        <v>9</v>
      </c>
      <c r="B15" s="554">
        <v>493</v>
      </c>
      <c r="C15" s="555">
        <v>451</v>
      </c>
      <c r="D15" s="546">
        <f t="shared" si="2"/>
        <v>944</v>
      </c>
      <c r="E15" s="586">
        <v>39</v>
      </c>
      <c r="F15" s="554">
        <v>664</v>
      </c>
      <c r="G15" s="555">
        <v>577</v>
      </c>
      <c r="H15" s="546">
        <f t="shared" si="3"/>
        <v>1241</v>
      </c>
    </row>
    <row r="16" spans="1:8" ht="18.75" customHeight="1" x14ac:dyDescent="0.15">
      <c r="A16" s="587" t="s">
        <v>69</v>
      </c>
      <c r="B16" s="558">
        <f>SUM(B11:B15)</f>
        <v>2469</v>
      </c>
      <c r="C16" s="558">
        <f>SUM(C11:C15)</f>
        <v>2412</v>
      </c>
      <c r="D16" s="559">
        <f>B16+C16</f>
        <v>4881</v>
      </c>
      <c r="E16" s="588" t="s">
        <v>68</v>
      </c>
      <c r="F16" s="558">
        <f>SUM(F11:F15)</f>
        <v>3357</v>
      </c>
      <c r="G16" s="558">
        <f>SUM(G11:G15)</f>
        <v>3029</v>
      </c>
      <c r="H16" s="559">
        <f>F16+G16</f>
        <v>6386</v>
      </c>
    </row>
    <row r="17" spans="1:8" ht="18.75" customHeight="1" x14ac:dyDescent="0.15">
      <c r="A17" s="582">
        <v>10</v>
      </c>
      <c r="B17" s="544">
        <v>492</v>
      </c>
      <c r="C17" s="545">
        <v>487</v>
      </c>
      <c r="D17" s="546">
        <f>B17+C17</f>
        <v>979</v>
      </c>
      <c r="E17" s="564">
        <v>40</v>
      </c>
      <c r="F17" s="544">
        <v>678</v>
      </c>
      <c r="G17" s="545">
        <v>607</v>
      </c>
      <c r="H17" s="546">
        <f>F17+G17</f>
        <v>1285</v>
      </c>
    </row>
    <row r="18" spans="1:8" ht="18.75" customHeight="1" x14ac:dyDescent="0.15">
      <c r="A18" s="583">
        <v>11</v>
      </c>
      <c r="B18" s="549">
        <v>473</v>
      </c>
      <c r="C18" s="550">
        <v>464</v>
      </c>
      <c r="D18" s="546">
        <f t="shared" ref="D18:D21" si="4">B18+C18</f>
        <v>937</v>
      </c>
      <c r="E18" s="584">
        <v>41</v>
      </c>
      <c r="F18" s="549">
        <v>688</v>
      </c>
      <c r="G18" s="550">
        <v>663</v>
      </c>
      <c r="H18" s="546">
        <f t="shared" ref="H18:H21" si="5">F18+G18</f>
        <v>1351</v>
      </c>
    </row>
    <row r="19" spans="1:8" ht="18.75" customHeight="1" x14ac:dyDescent="0.15">
      <c r="A19" s="583">
        <v>12</v>
      </c>
      <c r="B19" s="549">
        <v>500</v>
      </c>
      <c r="C19" s="550">
        <v>466</v>
      </c>
      <c r="D19" s="546">
        <f t="shared" si="4"/>
        <v>966</v>
      </c>
      <c r="E19" s="584">
        <v>42</v>
      </c>
      <c r="F19" s="549">
        <v>682</v>
      </c>
      <c r="G19" s="550">
        <v>656</v>
      </c>
      <c r="H19" s="546">
        <f t="shared" si="5"/>
        <v>1338</v>
      </c>
    </row>
    <row r="20" spans="1:8" ht="18.75" customHeight="1" x14ac:dyDescent="0.15">
      <c r="A20" s="583">
        <v>13</v>
      </c>
      <c r="B20" s="549">
        <v>486</v>
      </c>
      <c r="C20" s="550">
        <v>473</v>
      </c>
      <c r="D20" s="546">
        <f>B20+C20</f>
        <v>959</v>
      </c>
      <c r="E20" s="584">
        <v>43</v>
      </c>
      <c r="F20" s="549">
        <v>748</v>
      </c>
      <c r="G20" s="550">
        <v>679</v>
      </c>
      <c r="H20" s="546">
        <f t="shared" si="5"/>
        <v>1427</v>
      </c>
    </row>
    <row r="21" spans="1:8" ht="18.75" customHeight="1" x14ac:dyDescent="0.15">
      <c r="A21" s="585">
        <v>14</v>
      </c>
      <c r="B21" s="554">
        <v>441</v>
      </c>
      <c r="C21" s="555">
        <v>468</v>
      </c>
      <c r="D21" s="546">
        <f t="shared" si="4"/>
        <v>909</v>
      </c>
      <c r="E21" s="586">
        <v>44</v>
      </c>
      <c r="F21" s="554">
        <v>721</v>
      </c>
      <c r="G21" s="555">
        <v>716</v>
      </c>
      <c r="H21" s="546">
        <f t="shared" si="5"/>
        <v>1437</v>
      </c>
    </row>
    <row r="22" spans="1:8" ht="18.75" customHeight="1" x14ac:dyDescent="0.15">
      <c r="A22" s="587" t="s">
        <v>67</v>
      </c>
      <c r="B22" s="558">
        <f>SUM(B17:B21)</f>
        <v>2392</v>
      </c>
      <c r="C22" s="558">
        <f>SUM(C17:C21)</f>
        <v>2358</v>
      </c>
      <c r="D22" s="559">
        <f>B22+C22</f>
        <v>4750</v>
      </c>
      <c r="E22" s="588" t="s">
        <v>66</v>
      </c>
      <c r="F22" s="558">
        <f>SUM(F17:F21)</f>
        <v>3517</v>
      </c>
      <c r="G22" s="558">
        <f>SUM(G17:G21)</f>
        <v>3321</v>
      </c>
      <c r="H22" s="559">
        <f>F22+G22</f>
        <v>6838</v>
      </c>
    </row>
    <row r="23" spans="1:8" ht="18.75" customHeight="1" x14ac:dyDescent="0.15">
      <c r="A23" s="582">
        <v>15</v>
      </c>
      <c r="B23" s="544">
        <v>450</v>
      </c>
      <c r="C23" s="545">
        <v>449</v>
      </c>
      <c r="D23" s="546">
        <f>B23+C23</f>
        <v>899</v>
      </c>
      <c r="E23" s="564">
        <v>45</v>
      </c>
      <c r="F23" s="544">
        <v>821</v>
      </c>
      <c r="G23" s="545">
        <v>772</v>
      </c>
      <c r="H23" s="546">
        <f>F23+G23</f>
        <v>1593</v>
      </c>
    </row>
    <row r="24" spans="1:8" ht="18.75" customHeight="1" x14ac:dyDescent="0.15">
      <c r="A24" s="583">
        <v>16</v>
      </c>
      <c r="B24" s="549">
        <v>455</v>
      </c>
      <c r="C24" s="550">
        <v>462</v>
      </c>
      <c r="D24" s="546">
        <f t="shared" ref="D24:D27" si="6">B24+C24</f>
        <v>917</v>
      </c>
      <c r="E24" s="584">
        <v>46</v>
      </c>
      <c r="F24" s="549">
        <v>855</v>
      </c>
      <c r="G24" s="550">
        <v>759</v>
      </c>
      <c r="H24" s="546">
        <f t="shared" ref="H24:H27" si="7">F24+G24</f>
        <v>1614</v>
      </c>
    </row>
    <row r="25" spans="1:8" ht="18.75" customHeight="1" x14ac:dyDescent="0.15">
      <c r="A25" s="583">
        <v>17</v>
      </c>
      <c r="B25" s="549">
        <v>451</v>
      </c>
      <c r="C25" s="550">
        <v>446</v>
      </c>
      <c r="D25" s="546">
        <f t="shared" si="6"/>
        <v>897</v>
      </c>
      <c r="E25" s="584">
        <v>47</v>
      </c>
      <c r="F25" s="549">
        <v>843</v>
      </c>
      <c r="G25" s="550">
        <v>784</v>
      </c>
      <c r="H25" s="546">
        <f t="shared" si="7"/>
        <v>1627</v>
      </c>
    </row>
    <row r="26" spans="1:8" ht="18.75" customHeight="1" x14ac:dyDescent="0.15">
      <c r="A26" s="583">
        <v>18</v>
      </c>
      <c r="B26" s="549">
        <v>551</v>
      </c>
      <c r="C26" s="550">
        <v>473</v>
      </c>
      <c r="D26" s="546">
        <f>B26+C26</f>
        <v>1024</v>
      </c>
      <c r="E26" s="584">
        <v>48</v>
      </c>
      <c r="F26" s="549">
        <v>784</v>
      </c>
      <c r="G26" s="550">
        <v>780</v>
      </c>
      <c r="H26" s="546">
        <f t="shared" si="7"/>
        <v>1564</v>
      </c>
    </row>
    <row r="27" spans="1:8" ht="18.75" customHeight="1" x14ac:dyDescent="0.15">
      <c r="A27" s="585">
        <v>19</v>
      </c>
      <c r="B27" s="554">
        <v>519</v>
      </c>
      <c r="C27" s="555">
        <v>490</v>
      </c>
      <c r="D27" s="546">
        <f t="shared" si="6"/>
        <v>1009</v>
      </c>
      <c r="E27" s="586">
        <v>49</v>
      </c>
      <c r="F27" s="554">
        <v>766</v>
      </c>
      <c r="G27" s="555">
        <v>754</v>
      </c>
      <c r="H27" s="546">
        <f t="shared" si="7"/>
        <v>1520</v>
      </c>
    </row>
    <row r="28" spans="1:8" ht="18.75" customHeight="1" x14ac:dyDescent="0.15">
      <c r="A28" s="587" t="s">
        <v>65</v>
      </c>
      <c r="B28" s="558">
        <f>SUM(B23:B27)</f>
        <v>2426</v>
      </c>
      <c r="C28" s="558">
        <f>SUM(C23:C27)</f>
        <v>2320</v>
      </c>
      <c r="D28" s="559">
        <f>B28+C28</f>
        <v>4746</v>
      </c>
      <c r="E28" s="588" t="s">
        <v>64</v>
      </c>
      <c r="F28" s="558">
        <f>SUM(F23:F27)</f>
        <v>4069</v>
      </c>
      <c r="G28" s="558">
        <f>SUM(G23:G27)</f>
        <v>3849</v>
      </c>
      <c r="H28" s="559">
        <f>F28+G28</f>
        <v>7918</v>
      </c>
    </row>
    <row r="29" spans="1:8" ht="18.75" customHeight="1" x14ac:dyDescent="0.15">
      <c r="A29" s="582">
        <v>20</v>
      </c>
      <c r="B29" s="544">
        <v>498</v>
      </c>
      <c r="C29" s="545">
        <v>426</v>
      </c>
      <c r="D29" s="546">
        <f>B29+C29</f>
        <v>924</v>
      </c>
      <c r="E29" s="564">
        <v>50</v>
      </c>
      <c r="F29" s="544">
        <v>699</v>
      </c>
      <c r="G29" s="545">
        <v>713</v>
      </c>
      <c r="H29" s="546">
        <f>F29+G29</f>
        <v>1412</v>
      </c>
    </row>
    <row r="30" spans="1:8" ht="18.75" customHeight="1" x14ac:dyDescent="0.15">
      <c r="A30" s="583">
        <v>21</v>
      </c>
      <c r="B30" s="549">
        <v>476</v>
      </c>
      <c r="C30" s="550">
        <v>450</v>
      </c>
      <c r="D30" s="546">
        <f t="shared" ref="D30:D33" si="8">B30+C30</f>
        <v>926</v>
      </c>
      <c r="E30" s="584">
        <v>51</v>
      </c>
      <c r="F30" s="549">
        <v>705</v>
      </c>
      <c r="G30" s="550">
        <v>654</v>
      </c>
      <c r="H30" s="546">
        <f t="shared" ref="H30:H33" si="9">F30+G30</f>
        <v>1359</v>
      </c>
    </row>
    <row r="31" spans="1:8" ht="18.75" customHeight="1" x14ac:dyDescent="0.15">
      <c r="A31" s="583">
        <v>22</v>
      </c>
      <c r="B31" s="549">
        <v>495</v>
      </c>
      <c r="C31" s="550">
        <v>454</v>
      </c>
      <c r="D31" s="546">
        <f t="shared" si="8"/>
        <v>949</v>
      </c>
      <c r="E31" s="584">
        <v>52</v>
      </c>
      <c r="F31" s="549">
        <v>685</v>
      </c>
      <c r="G31" s="550">
        <v>636</v>
      </c>
      <c r="H31" s="546">
        <f t="shared" si="9"/>
        <v>1321</v>
      </c>
    </row>
    <row r="32" spans="1:8" ht="18.75" customHeight="1" x14ac:dyDescent="0.15">
      <c r="A32" s="583">
        <v>23</v>
      </c>
      <c r="B32" s="549">
        <v>530</v>
      </c>
      <c r="C32" s="550">
        <v>425</v>
      </c>
      <c r="D32" s="546">
        <f>B32+C32</f>
        <v>955</v>
      </c>
      <c r="E32" s="584">
        <v>53</v>
      </c>
      <c r="F32" s="549">
        <v>678</v>
      </c>
      <c r="G32" s="550">
        <v>604</v>
      </c>
      <c r="H32" s="546">
        <f t="shared" si="9"/>
        <v>1282</v>
      </c>
    </row>
    <row r="33" spans="1:8" ht="18.75" customHeight="1" x14ac:dyDescent="0.15">
      <c r="A33" s="585">
        <v>24</v>
      </c>
      <c r="B33" s="554">
        <v>554</v>
      </c>
      <c r="C33" s="555">
        <v>441</v>
      </c>
      <c r="D33" s="546">
        <f t="shared" si="8"/>
        <v>995</v>
      </c>
      <c r="E33" s="586">
        <v>54</v>
      </c>
      <c r="F33" s="554">
        <v>470</v>
      </c>
      <c r="G33" s="555">
        <v>456</v>
      </c>
      <c r="H33" s="546">
        <f t="shared" si="9"/>
        <v>926</v>
      </c>
    </row>
    <row r="34" spans="1:8" ht="18.75" customHeight="1" x14ac:dyDescent="0.15">
      <c r="A34" s="587" t="s">
        <v>63</v>
      </c>
      <c r="B34" s="558">
        <f>SUM(B29:B33)</f>
        <v>2553</v>
      </c>
      <c r="C34" s="558">
        <f>SUM(C29:C33)</f>
        <v>2196</v>
      </c>
      <c r="D34" s="559">
        <f>B34+C34</f>
        <v>4749</v>
      </c>
      <c r="E34" s="588" t="s">
        <v>62</v>
      </c>
      <c r="F34" s="558">
        <f>SUM(F29:F33)</f>
        <v>3237</v>
      </c>
      <c r="G34" s="558">
        <f>SUM(G29:G33)</f>
        <v>3063</v>
      </c>
      <c r="H34" s="559">
        <f>F34+G34</f>
        <v>6300</v>
      </c>
    </row>
    <row r="35" spans="1:8" ht="18.75" customHeight="1" x14ac:dyDescent="0.15">
      <c r="A35" s="582">
        <v>25</v>
      </c>
      <c r="B35" s="544">
        <v>605</v>
      </c>
      <c r="C35" s="545">
        <v>460</v>
      </c>
      <c r="D35" s="546">
        <f>B35+C35</f>
        <v>1065</v>
      </c>
      <c r="E35" s="547">
        <v>55</v>
      </c>
      <c r="F35" s="544">
        <v>552</v>
      </c>
      <c r="G35" s="545">
        <v>539</v>
      </c>
      <c r="H35" s="546">
        <f>F35+G35</f>
        <v>1091</v>
      </c>
    </row>
    <row r="36" spans="1:8" ht="18.75" customHeight="1" x14ac:dyDescent="0.15">
      <c r="A36" s="583">
        <v>26</v>
      </c>
      <c r="B36" s="549">
        <v>649</v>
      </c>
      <c r="C36" s="550">
        <v>461</v>
      </c>
      <c r="D36" s="546">
        <f t="shared" ref="D36:D39" si="10">B36+C36</f>
        <v>1110</v>
      </c>
      <c r="E36" s="552">
        <v>56</v>
      </c>
      <c r="F36" s="549">
        <v>522</v>
      </c>
      <c r="G36" s="550">
        <v>450</v>
      </c>
      <c r="H36" s="546">
        <f t="shared" ref="H36:H39" si="11">F36+G36</f>
        <v>972</v>
      </c>
    </row>
    <row r="37" spans="1:8" ht="18.75" customHeight="1" x14ac:dyDescent="0.15">
      <c r="A37" s="583">
        <v>27</v>
      </c>
      <c r="B37" s="549">
        <v>673</v>
      </c>
      <c r="C37" s="550">
        <v>499</v>
      </c>
      <c r="D37" s="546">
        <f t="shared" si="10"/>
        <v>1172</v>
      </c>
      <c r="E37" s="552">
        <v>57</v>
      </c>
      <c r="F37" s="549">
        <v>512</v>
      </c>
      <c r="G37" s="550">
        <v>475</v>
      </c>
      <c r="H37" s="546">
        <f t="shared" si="11"/>
        <v>987</v>
      </c>
    </row>
    <row r="38" spans="1:8" ht="18.75" customHeight="1" x14ac:dyDescent="0.15">
      <c r="A38" s="583">
        <v>28</v>
      </c>
      <c r="B38" s="549">
        <v>627</v>
      </c>
      <c r="C38" s="550">
        <v>475</v>
      </c>
      <c r="D38" s="546">
        <f t="shared" si="10"/>
        <v>1102</v>
      </c>
      <c r="E38" s="552">
        <v>58</v>
      </c>
      <c r="F38" s="549">
        <v>462</v>
      </c>
      <c r="G38" s="550">
        <v>436</v>
      </c>
      <c r="H38" s="546">
        <f t="shared" si="11"/>
        <v>898</v>
      </c>
    </row>
    <row r="39" spans="1:8" ht="18.75" customHeight="1" x14ac:dyDescent="0.15">
      <c r="A39" s="585">
        <v>29</v>
      </c>
      <c r="B39" s="554">
        <v>653</v>
      </c>
      <c r="C39" s="555">
        <v>514</v>
      </c>
      <c r="D39" s="546">
        <f t="shared" si="10"/>
        <v>1167</v>
      </c>
      <c r="E39" s="556">
        <v>59</v>
      </c>
      <c r="F39" s="554">
        <v>453</v>
      </c>
      <c r="G39" s="555">
        <v>417</v>
      </c>
      <c r="H39" s="546">
        <f t="shared" si="11"/>
        <v>870</v>
      </c>
    </row>
    <row r="40" spans="1:8" ht="18.75" customHeight="1" thickBot="1" x14ac:dyDescent="0.2">
      <c r="A40" s="589" t="s">
        <v>61</v>
      </c>
      <c r="B40" s="590">
        <f>SUM(B35:B39)</f>
        <v>3207</v>
      </c>
      <c r="C40" s="590">
        <f>SUM(C35:C39)</f>
        <v>2409</v>
      </c>
      <c r="D40" s="591">
        <f>B40+C40</f>
        <v>5616</v>
      </c>
      <c r="E40" s="592" t="s">
        <v>60</v>
      </c>
      <c r="F40" s="590">
        <f>SUM(F35:F39)</f>
        <v>2501</v>
      </c>
      <c r="G40" s="590">
        <f>SUM(G35:G39)</f>
        <v>2317</v>
      </c>
      <c r="H40" s="591">
        <f>F40+G40</f>
        <v>4818</v>
      </c>
    </row>
    <row r="41" spans="1:8" ht="18.75" customHeight="1" x14ac:dyDescent="0.15">
      <c r="A41" s="52"/>
    </row>
    <row r="83" spans="1:1" ht="18.75" customHeight="1" x14ac:dyDescent="0.15">
      <c r="A83" s="2"/>
    </row>
    <row r="84" spans="1:1" ht="18.75" customHeight="1" x14ac:dyDescent="0.15">
      <c r="A84" s="2"/>
    </row>
    <row r="85" spans="1:1" ht="18.75" customHeight="1" x14ac:dyDescent="0.15">
      <c r="A85" s="2"/>
    </row>
    <row r="86" spans="1:1" ht="18.75" customHeight="1" x14ac:dyDescent="0.15">
      <c r="A86" s="2"/>
    </row>
    <row r="87" spans="1:1" ht="18.75" customHeight="1" x14ac:dyDescent="0.15">
      <c r="A87" s="2"/>
    </row>
    <row r="88" spans="1:1" ht="18.75" customHeight="1" x14ac:dyDescent="0.15">
      <c r="A88" s="2"/>
    </row>
    <row r="89" spans="1:1" ht="18.75" customHeight="1" x14ac:dyDescent="0.15">
      <c r="A89" s="2"/>
    </row>
    <row r="90" spans="1:1" ht="18.75" customHeight="1" x14ac:dyDescent="0.15">
      <c r="A90" s="2"/>
    </row>
    <row r="91" spans="1:1" ht="18.75" customHeight="1" x14ac:dyDescent="0.15">
      <c r="A91" s="2"/>
    </row>
    <row r="92" spans="1:1" ht="18.75" customHeight="1" x14ac:dyDescent="0.15">
      <c r="A92" s="2"/>
    </row>
    <row r="93" spans="1:1" ht="18.75" customHeight="1" x14ac:dyDescent="0.15">
      <c r="A93" s="2"/>
    </row>
    <row r="94" spans="1:1" ht="18.75" customHeight="1" x14ac:dyDescent="0.15">
      <c r="A94" s="2"/>
    </row>
    <row r="95" spans="1:1" ht="18.75" customHeight="1" x14ac:dyDescent="0.15">
      <c r="A95" s="2"/>
    </row>
    <row r="96" spans="1:1" ht="18.75" customHeight="1" x14ac:dyDescent="0.15">
      <c r="A96" s="2"/>
    </row>
    <row r="97" spans="1:1" ht="18.75" customHeight="1" x14ac:dyDescent="0.15">
      <c r="A97" s="2"/>
    </row>
    <row r="98" spans="1:1" ht="18.75" customHeight="1" x14ac:dyDescent="0.15">
      <c r="A98" s="2"/>
    </row>
    <row r="99" spans="1:1" ht="18.75" customHeight="1" x14ac:dyDescent="0.15">
      <c r="A99" s="2"/>
    </row>
    <row r="100" spans="1:1" ht="18.75" customHeight="1" x14ac:dyDescent="0.15">
      <c r="A100" s="2"/>
    </row>
    <row r="101" spans="1:1" ht="18.75" customHeight="1" x14ac:dyDescent="0.15">
      <c r="A101" s="2"/>
    </row>
    <row r="102" spans="1:1" ht="18.75" customHeight="1" x14ac:dyDescent="0.15">
      <c r="A102" s="2"/>
    </row>
    <row r="103" spans="1:1" ht="18.75" customHeight="1" x14ac:dyDescent="0.15">
      <c r="A103" s="2"/>
    </row>
    <row r="104" spans="1:1" ht="18.75" customHeight="1" x14ac:dyDescent="0.15">
      <c r="A104" s="2"/>
    </row>
    <row r="105" spans="1:1" ht="18.75" customHeight="1" x14ac:dyDescent="0.15">
      <c r="A105" s="2"/>
    </row>
    <row r="106" spans="1:1" ht="18.75" customHeight="1" x14ac:dyDescent="0.15">
      <c r="A106" s="2"/>
    </row>
    <row r="107" spans="1:1" ht="18.75" customHeight="1" x14ac:dyDescent="0.15">
      <c r="A107" s="2"/>
    </row>
    <row r="108" spans="1:1" ht="18.75" customHeight="1" x14ac:dyDescent="0.15">
      <c r="A108" s="2"/>
    </row>
    <row r="109" spans="1:1" ht="18.75" customHeight="1" x14ac:dyDescent="0.15">
      <c r="A109" s="2"/>
    </row>
    <row r="110" spans="1:1" ht="18.75" customHeight="1" x14ac:dyDescent="0.15">
      <c r="A110" s="2"/>
    </row>
    <row r="111" spans="1:1" ht="18.75" customHeight="1" x14ac:dyDescent="0.15">
      <c r="A111" s="2"/>
    </row>
    <row r="112" spans="1:1" ht="18.75" customHeight="1" x14ac:dyDescent="0.15">
      <c r="A112" s="2"/>
    </row>
    <row r="113" spans="1:1" ht="18.75" customHeight="1" x14ac:dyDescent="0.15">
      <c r="A113" s="2"/>
    </row>
    <row r="114" spans="1:1" ht="18.75" customHeight="1" x14ac:dyDescent="0.15">
      <c r="A114" s="2"/>
    </row>
    <row r="115" spans="1:1" ht="18.75" customHeight="1" x14ac:dyDescent="0.15">
      <c r="A115" s="2"/>
    </row>
    <row r="116" spans="1:1" ht="18.75" customHeight="1" x14ac:dyDescent="0.15">
      <c r="A116" s="2"/>
    </row>
    <row r="117" spans="1:1" ht="18.75" customHeight="1" x14ac:dyDescent="0.15">
      <c r="A117" s="2"/>
    </row>
    <row r="118" spans="1:1" ht="18.75" customHeight="1" x14ac:dyDescent="0.15">
      <c r="A118" s="2"/>
    </row>
    <row r="119" spans="1:1" ht="18.75" customHeight="1" x14ac:dyDescent="0.15">
      <c r="A119" s="2"/>
    </row>
    <row r="120" spans="1:1" ht="18.75" customHeight="1" x14ac:dyDescent="0.15">
      <c r="A120" s="2"/>
    </row>
    <row r="121" spans="1:1" ht="18.75" customHeight="1" x14ac:dyDescent="0.15">
      <c r="A121" s="2"/>
    </row>
    <row r="122" spans="1:1" ht="18.75" customHeight="1" x14ac:dyDescent="0.15">
      <c r="A122" s="2"/>
    </row>
    <row r="123" spans="1:1" ht="18.75" customHeight="1" x14ac:dyDescent="0.15">
      <c r="A123" s="2"/>
    </row>
    <row r="124" spans="1:1" ht="18.75" customHeight="1" x14ac:dyDescent="0.15">
      <c r="A124" s="2"/>
    </row>
    <row r="125" spans="1:1" ht="18.75" customHeight="1" x14ac:dyDescent="0.15">
      <c r="A125" s="2"/>
    </row>
    <row r="126" spans="1:1" ht="18.75" customHeight="1" x14ac:dyDescent="0.15">
      <c r="A126" s="2"/>
    </row>
    <row r="127" spans="1:1" ht="18.75" customHeight="1" x14ac:dyDescent="0.15">
      <c r="A127" s="2"/>
    </row>
    <row r="128" spans="1:1" ht="18.75" customHeight="1" x14ac:dyDescent="0.15">
      <c r="A128" s="2"/>
    </row>
    <row r="129" spans="1:1" ht="18.75" customHeight="1" x14ac:dyDescent="0.15">
      <c r="A129" s="2"/>
    </row>
    <row r="130" spans="1:1" ht="18.75" customHeight="1" x14ac:dyDescent="0.15">
      <c r="A130" s="2"/>
    </row>
    <row r="131" spans="1:1" ht="18.75" customHeight="1" x14ac:dyDescent="0.15">
      <c r="A131" s="2"/>
    </row>
    <row r="132" spans="1:1" ht="18.75" customHeight="1" x14ac:dyDescent="0.15">
      <c r="A132" s="2"/>
    </row>
    <row r="133" spans="1:1" ht="18.75" customHeight="1" x14ac:dyDescent="0.15">
      <c r="A133" s="2"/>
    </row>
    <row r="134" spans="1:1" ht="18.75" customHeight="1" x14ac:dyDescent="0.15">
      <c r="A134" s="2"/>
    </row>
    <row r="135" spans="1:1" ht="18.75" customHeight="1" x14ac:dyDescent="0.15">
      <c r="A135" s="2"/>
    </row>
    <row r="136" spans="1:1" ht="18.75" customHeight="1" x14ac:dyDescent="0.15">
      <c r="A136" s="2"/>
    </row>
    <row r="137" spans="1:1" ht="18.75" customHeight="1" x14ac:dyDescent="0.15">
      <c r="A137" s="2"/>
    </row>
    <row r="138" spans="1:1" ht="18.75" customHeight="1" x14ac:dyDescent="0.15">
      <c r="A138" s="2"/>
    </row>
  </sheetData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workbookViewId="0">
      <selection activeCell="H4" sqref="H4"/>
    </sheetView>
  </sheetViews>
  <sheetFormatPr defaultColWidth="13.625" defaultRowHeight="18.75" customHeight="1" x14ac:dyDescent="0.15"/>
  <cols>
    <col min="1" max="7" width="10.875" style="2" customWidth="1"/>
    <col min="8" max="8" width="10.75" style="2" customWidth="1"/>
    <col min="9" max="16384" width="13.625" style="2"/>
  </cols>
  <sheetData>
    <row r="1" spans="1:8" ht="20.45" customHeight="1" x14ac:dyDescent="0.15">
      <c r="A1" s="57" t="s">
        <v>94</v>
      </c>
    </row>
    <row r="2" spans="1:8" ht="0.6" customHeight="1" x14ac:dyDescent="0.15"/>
    <row r="3" spans="1:8" ht="18.75" customHeight="1" thickBot="1" x14ac:dyDescent="0.2">
      <c r="F3" s="55"/>
      <c r="G3" s="55"/>
      <c r="H3" s="55" t="s">
        <v>541</v>
      </c>
    </row>
    <row r="4" spans="1:8" ht="18.75" customHeight="1" thickBot="1" x14ac:dyDescent="0.2">
      <c r="A4" s="540" t="s">
        <v>72</v>
      </c>
      <c r="B4" s="541" t="s">
        <v>10</v>
      </c>
      <c r="C4" s="54" t="s">
        <v>11</v>
      </c>
      <c r="D4" s="53" t="s">
        <v>55</v>
      </c>
      <c r="E4" s="542" t="s">
        <v>72</v>
      </c>
      <c r="F4" s="541" t="s">
        <v>10</v>
      </c>
      <c r="G4" s="54" t="s">
        <v>11</v>
      </c>
      <c r="H4" s="53" t="s">
        <v>55</v>
      </c>
    </row>
    <row r="5" spans="1:8" ht="18.75" customHeight="1" thickTop="1" x14ac:dyDescent="0.15">
      <c r="A5" s="543">
        <v>60</v>
      </c>
      <c r="B5" s="544">
        <v>423</v>
      </c>
      <c r="C5" s="545">
        <v>402</v>
      </c>
      <c r="D5" s="546">
        <f>B5+C5</f>
        <v>825</v>
      </c>
      <c r="E5" s="547">
        <v>90</v>
      </c>
      <c r="F5" s="544">
        <v>87</v>
      </c>
      <c r="G5" s="545">
        <v>146</v>
      </c>
      <c r="H5" s="546">
        <f>F5+G5</f>
        <v>233</v>
      </c>
    </row>
    <row r="6" spans="1:8" ht="18.75" customHeight="1" x14ac:dyDescent="0.15">
      <c r="A6" s="548">
        <v>61</v>
      </c>
      <c r="B6" s="549">
        <v>405</v>
      </c>
      <c r="C6" s="550">
        <v>397</v>
      </c>
      <c r="D6" s="551">
        <f>B6+C6</f>
        <v>802</v>
      </c>
      <c r="E6" s="552">
        <v>91</v>
      </c>
      <c r="F6" s="549">
        <v>63</v>
      </c>
      <c r="G6" s="550">
        <v>125</v>
      </c>
      <c r="H6" s="551">
        <f>F6+G6</f>
        <v>188</v>
      </c>
    </row>
    <row r="7" spans="1:8" ht="18.75" customHeight="1" x14ac:dyDescent="0.15">
      <c r="A7" s="548">
        <v>62</v>
      </c>
      <c r="B7" s="549">
        <v>384</v>
      </c>
      <c r="C7" s="550">
        <v>371</v>
      </c>
      <c r="D7" s="551">
        <f t="shared" ref="D7:D9" si="0">B7+C7</f>
        <v>755</v>
      </c>
      <c r="E7" s="552">
        <v>92</v>
      </c>
      <c r="F7" s="549">
        <v>54</v>
      </c>
      <c r="G7" s="550">
        <v>105</v>
      </c>
      <c r="H7" s="551">
        <f t="shared" ref="H7:H9" si="1">F7+G7</f>
        <v>159</v>
      </c>
    </row>
    <row r="8" spans="1:8" ht="18.75" customHeight="1" x14ac:dyDescent="0.15">
      <c r="A8" s="548">
        <v>63</v>
      </c>
      <c r="B8" s="549">
        <v>361</v>
      </c>
      <c r="C8" s="550">
        <v>367</v>
      </c>
      <c r="D8" s="551">
        <f t="shared" si="0"/>
        <v>728</v>
      </c>
      <c r="E8" s="552">
        <v>93</v>
      </c>
      <c r="F8" s="549">
        <v>33</v>
      </c>
      <c r="G8" s="550">
        <v>75</v>
      </c>
      <c r="H8" s="551">
        <f t="shared" si="1"/>
        <v>108</v>
      </c>
    </row>
    <row r="9" spans="1:8" ht="18.75" customHeight="1" x14ac:dyDescent="0.15">
      <c r="A9" s="553">
        <v>64</v>
      </c>
      <c r="B9" s="554">
        <v>392</v>
      </c>
      <c r="C9" s="555">
        <v>389</v>
      </c>
      <c r="D9" s="551">
        <f t="shared" si="0"/>
        <v>781</v>
      </c>
      <c r="E9" s="556">
        <v>94</v>
      </c>
      <c r="F9" s="554">
        <v>26</v>
      </c>
      <c r="G9" s="555">
        <v>77</v>
      </c>
      <c r="H9" s="551">
        <f t="shared" si="1"/>
        <v>103</v>
      </c>
    </row>
    <row r="10" spans="1:8" ht="18.75" customHeight="1" x14ac:dyDescent="0.15">
      <c r="A10" s="557" t="s">
        <v>93</v>
      </c>
      <c r="B10" s="558">
        <f>SUM(B5:B9)</f>
        <v>1965</v>
      </c>
      <c r="C10" s="558">
        <f>SUM(C5:C9)</f>
        <v>1926</v>
      </c>
      <c r="D10" s="559">
        <f>B10+C10</f>
        <v>3891</v>
      </c>
      <c r="E10" s="560" t="s">
        <v>92</v>
      </c>
      <c r="F10" s="558">
        <f>SUM(F5:F9)</f>
        <v>263</v>
      </c>
      <c r="G10" s="561">
        <f>SUM(G5:G9)</f>
        <v>528</v>
      </c>
      <c r="H10" s="559">
        <f>F10+G10</f>
        <v>791</v>
      </c>
    </row>
    <row r="11" spans="1:8" ht="18.75" customHeight="1" x14ac:dyDescent="0.15">
      <c r="A11" s="543">
        <v>65</v>
      </c>
      <c r="B11" s="544">
        <v>392</v>
      </c>
      <c r="C11" s="545">
        <v>420</v>
      </c>
      <c r="D11" s="546">
        <f>B11+C11</f>
        <v>812</v>
      </c>
      <c r="E11" s="547">
        <v>95</v>
      </c>
      <c r="F11" s="544">
        <v>29</v>
      </c>
      <c r="G11" s="545">
        <v>63</v>
      </c>
      <c r="H11" s="546">
        <f>F11+G11</f>
        <v>92</v>
      </c>
    </row>
    <row r="12" spans="1:8" ht="18.75" customHeight="1" x14ac:dyDescent="0.15">
      <c r="A12" s="548">
        <v>66</v>
      </c>
      <c r="B12" s="549">
        <v>397</v>
      </c>
      <c r="C12" s="550">
        <v>423</v>
      </c>
      <c r="D12" s="546">
        <f t="shared" ref="D12:D15" si="2">B12+C12</f>
        <v>820</v>
      </c>
      <c r="E12" s="552">
        <v>96</v>
      </c>
      <c r="F12" s="549">
        <v>8</v>
      </c>
      <c r="G12" s="550">
        <v>51</v>
      </c>
      <c r="H12" s="546">
        <f t="shared" ref="H12:H15" si="3">F12+G12</f>
        <v>59</v>
      </c>
    </row>
    <row r="13" spans="1:8" ht="18.75" customHeight="1" x14ac:dyDescent="0.15">
      <c r="A13" s="548">
        <v>67</v>
      </c>
      <c r="B13" s="549">
        <v>388</v>
      </c>
      <c r="C13" s="550">
        <v>450</v>
      </c>
      <c r="D13" s="546">
        <f t="shared" si="2"/>
        <v>838</v>
      </c>
      <c r="E13" s="552">
        <v>97</v>
      </c>
      <c r="F13" s="549">
        <v>11</v>
      </c>
      <c r="G13" s="550">
        <v>38</v>
      </c>
      <c r="H13" s="546">
        <f t="shared" si="3"/>
        <v>49</v>
      </c>
    </row>
    <row r="14" spans="1:8" ht="18.75" customHeight="1" x14ac:dyDescent="0.15">
      <c r="A14" s="548">
        <v>68</v>
      </c>
      <c r="B14" s="549">
        <v>415</v>
      </c>
      <c r="C14" s="550">
        <v>483</v>
      </c>
      <c r="D14" s="546">
        <f t="shared" si="2"/>
        <v>898</v>
      </c>
      <c r="E14" s="552">
        <v>98</v>
      </c>
      <c r="F14" s="549">
        <v>8</v>
      </c>
      <c r="G14" s="550">
        <v>28</v>
      </c>
      <c r="H14" s="546">
        <f t="shared" si="3"/>
        <v>36</v>
      </c>
    </row>
    <row r="15" spans="1:8" ht="18.75" customHeight="1" x14ac:dyDescent="0.15">
      <c r="A15" s="553">
        <v>69</v>
      </c>
      <c r="B15" s="554">
        <v>471</v>
      </c>
      <c r="C15" s="555">
        <v>478</v>
      </c>
      <c r="D15" s="546">
        <f t="shared" si="2"/>
        <v>949</v>
      </c>
      <c r="E15" s="556">
        <v>99</v>
      </c>
      <c r="F15" s="554">
        <v>4</v>
      </c>
      <c r="G15" s="555">
        <v>11</v>
      </c>
      <c r="H15" s="546">
        <f t="shared" si="3"/>
        <v>15</v>
      </c>
    </row>
    <row r="16" spans="1:8" ht="18.75" customHeight="1" x14ac:dyDescent="0.15">
      <c r="A16" s="557" t="s">
        <v>91</v>
      </c>
      <c r="B16" s="558">
        <f>SUM(B11:B15)</f>
        <v>2063</v>
      </c>
      <c r="C16" s="561">
        <f>SUM(C11:C15)</f>
        <v>2254</v>
      </c>
      <c r="D16" s="559">
        <f>B16+C16</f>
        <v>4317</v>
      </c>
      <c r="E16" s="560" t="s">
        <v>90</v>
      </c>
      <c r="F16" s="558">
        <f>SUM(F11:F15)</f>
        <v>60</v>
      </c>
      <c r="G16" s="561">
        <f>SUM(G11:G15)</f>
        <v>191</v>
      </c>
      <c r="H16" s="559">
        <f>F16+G16</f>
        <v>251</v>
      </c>
    </row>
    <row r="17" spans="1:8" ht="18.75" customHeight="1" x14ac:dyDescent="0.15">
      <c r="A17" s="543">
        <v>70</v>
      </c>
      <c r="B17" s="544">
        <v>546</v>
      </c>
      <c r="C17" s="545">
        <v>555</v>
      </c>
      <c r="D17" s="546">
        <f>B17+C17</f>
        <v>1101</v>
      </c>
      <c r="E17" s="547" t="s">
        <v>89</v>
      </c>
      <c r="F17" s="544">
        <v>4</v>
      </c>
      <c r="G17" s="545">
        <v>31</v>
      </c>
      <c r="H17" s="546">
        <f>F17+G17</f>
        <v>35</v>
      </c>
    </row>
    <row r="18" spans="1:8" ht="18.75" customHeight="1" x14ac:dyDescent="0.15">
      <c r="A18" s="548">
        <v>71</v>
      </c>
      <c r="B18" s="549">
        <v>621</v>
      </c>
      <c r="C18" s="550">
        <v>612</v>
      </c>
      <c r="D18" s="546">
        <f t="shared" ref="D18:D21" si="4">B18+C18</f>
        <v>1233</v>
      </c>
      <c r="E18" s="552" t="s">
        <v>88</v>
      </c>
      <c r="F18" s="549">
        <v>1089</v>
      </c>
      <c r="G18" s="550">
        <v>770</v>
      </c>
      <c r="H18" s="546">
        <f>F18+G18</f>
        <v>1859</v>
      </c>
    </row>
    <row r="19" spans="1:8" ht="18.75" customHeight="1" x14ac:dyDescent="0.15">
      <c r="A19" s="548">
        <v>72</v>
      </c>
      <c r="B19" s="549">
        <v>555</v>
      </c>
      <c r="C19" s="550">
        <v>638</v>
      </c>
      <c r="D19" s="546">
        <f t="shared" si="4"/>
        <v>1193</v>
      </c>
      <c r="E19" s="552"/>
      <c r="F19" s="549"/>
      <c r="G19" s="550"/>
      <c r="H19" s="551"/>
    </row>
    <row r="20" spans="1:8" ht="18.75" customHeight="1" x14ac:dyDescent="0.15">
      <c r="A20" s="548">
        <v>73</v>
      </c>
      <c r="B20" s="549">
        <v>479</v>
      </c>
      <c r="C20" s="550">
        <v>585</v>
      </c>
      <c r="D20" s="546">
        <f t="shared" si="4"/>
        <v>1064</v>
      </c>
      <c r="E20" s="552"/>
      <c r="F20" s="549"/>
      <c r="G20" s="550"/>
      <c r="H20" s="551"/>
    </row>
    <row r="21" spans="1:8" ht="18.75" customHeight="1" x14ac:dyDescent="0.15">
      <c r="A21" s="553">
        <v>74</v>
      </c>
      <c r="B21" s="554">
        <v>364</v>
      </c>
      <c r="C21" s="555">
        <v>394</v>
      </c>
      <c r="D21" s="546">
        <f t="shared" si="4"/>
        <v>758</v>
      </c>
      <c r="E21" s="556"/>
      <c r="F21" s="554"/>
      <c r="G21" s="555"/>
      <c r="H21" s="562"/>
    </row>
    <row r="22" spans="1:8" ht="18.75" customHeight="1" x14ac:dyDescent="0.15">
      <c r="A22" s="557" t="s">
        <v>87</v>
      </c>
      <c r="B22" s="558">
        <f>SUM(B17:B21)</f>
        <v>2565</v>
      </c>
      <c r="C22" s="561">
        <f>SUM(C17:C21)</f>
        <v>2784</v>
      </c>
      <c r="D22" s="563">
        <f>B22+C22</f>
        <v>5349</v>
      </c>
      <c r="E22" s="557" t="s">
        <v>12</v>
      </c>
      <c r="F22" s="558">
        <f>'26'!B10+'26'!B16+'26'!B22+'26'!B28+'26'!B34+'26'!B40+'26'!F10+'26'!F16+'26'!F22+'26'!F28+'26'!F34+'26'!F40+'27'!B10+'27'!B16+'27'!B22+'27'!B28+'27'!B34+'27'!B40+'27'!F10+'27'!F16+'27'!F17+'27'!F18</f>
        <v>47374</v>
      </c>
      <c r="G22" s="558">
        <f>'26'!C10+'26'!C16+'26'!C22+'26'!C28+'26'!C34+'26'!C40+'26'!G10+'26'!G16+'26'!G22+'26'!G28+'26'!G34+'26'!G40+'27'!C10+'27'!C16+'27'!C22+'27'!C28+'27'!C34+'27'!C40+'27'!G10+'27'!G16+'27'!G17+'27'!G18</f>
        <v>45749</v>
      </c>
      <c r="H22" s="559">
        <f>F22+G22</f>
        <v>93123</v>
      </c>
    </row>
    <row r="23" spans="1:8" ht="18.75" customHeight="1" x14ac:dyDescent="0.15">
      <c r="A23" s="543">
        <v>75</v>
      </c>
      <c r="B23" s="544">
        <v>341</v>
      </c>
      <c r="C23" s="545">
        <v>447</v>
      </c>
      <c r="D23" s="546">
        <f>B23+C23</f>
        <v>788</v>
      </c>
      <c r="E23" s="564"/>
      <c r="F23" s="529"/>
      <c r="G23" s="530"/>
      <c r="H23" s="531"/>
    </row>
    <row r="24" spans="1:8" ht="18.75" customHeight="1" x14ac:dyDescent="0.15">
      <c r="A24" s="548">
        <v>76</v>
      </c>
      <c r="B24" s="549">
        <v>447</v>
      </c>
      <c r="C24" s="550">
        <v>491</v>
      </c>
      <c r="D24" s="546">
        <f t="shared" ref="D24:D27" si="5">B24+C24</f>
        <v>938</v>
      </c>
      <c r="E24" s="552" t="s">
        <v>86</v>
      </c>
      <c r="F24" s="565"/>
      <c r="G24" s="566"/>
      <c r="H24" s="567"/>
    </row>
    <row r="25" spans="1:8" ht="18.75" customHeight="1" x14ac:dyDescent="0.15">
      <c r="A25" s="548">
        <v>77</v>
      </c>
      <c r="B25" s="549">
        <v>452</v>
      </c>
      <c r="C25" s="550">
        <v>471</v>
      </c>
      <c r="D25" s="546">
        <f t="shared" si="5"/>
        <v>923</v>
      </c>
      <c r="E25" s="552" t="s">
        <v>83</v>
      </c>
      <c r="F25" s="544">
        <f>'26'!B10+'26'!B16+'26'!B22</f>
        <v>7166</v>
      </c>
      <c r="G25" s="544">
        <f>'26'!C10+'26'!C16+'26'!C22</f>
        <v>7028</v>
      </c>
      <c r="H25" s="546">
        <f>F25+G25</f>
        <v>14194</v>
      </c>
    </row>
    <row r="26" spans="1:8" ht="18.75" customHeight="1" x14ac:dyDescent="0.15">
      <c r="A26" s="548">
        <v>78</v>
      </c>
      <c r="B26" s="549">
        <v>417</v>
      </c>
      <c r="C26" s="550">
        <v>471</v>
      </c>
      <c r="D26" s="546">
        <f t="shared" si="5"/>
        <v>888</v>
      </c>
      <c r="E26" s="552" t="s">
        <v>82</v>
      </c>
      <c r="F26" s="549">
        <f>'26'!B28+'26'!B34+'26'!B40+'26'!F10+'26'!F16+'26'!F22+'26'!F28+'26'!F34+'26'!F40+'27'!B10</f>
        <v>30072</v>
      </c>
      <c r="G26" s="549">
        <f>'26'!C28+'26'!C34+'26'!C40+'26'!G10+'26'!G16+'26'!G22+'26'!G28+'26'!G34+'26'!G40+'27'!C10</f>
        <v>27071</v>
      </c>
      <c r="H26" s="546">
        <f>F26+G26</f>
        <v>57143</v>
      </c>
    </row>
    <row r="27" spans="1:8" ht="18.75" customHeight="1" x14ac:dyDescent="0.15">
      <c r="A27" s="553">
        <v>79</v>
      </c>
      <c r="B27" s="554">
        <v>409</v>
      </c>
      <c r="C27" s="555">
        <v>450</v>
      </c>
      <c r="D27" s="546">
        <f t="shared" si="5"/>
        <v>859</v>
      </c>
      <c r="E27" s="552" t="s">
        <v>80</v>
      </c>
      <c r="F27" s="549">
        <f>B16+B22+B28+B34+B40+F10+F16+F17</f>
        <v>9047</v>
      </c>
      <c r="G27" s="549">
        <f>C16+C22+C28+C34+C40+G10+G16+G17</f>
        <v>10880</v>
      </c>
      <c r="H27" s="546">
        <f t="shared" ref="H27:H29" si="6">F27+G27</f>
        <v>19927</v>
      </c>
    </row>
    <row r="28" spans="1:8" ht="18.75" customHeight="1" x14ac:dyDescent="0.15">
      <c r="A28" s="557" t="s">
        <v>85</v>
      </c>
      <c r="B28" s="558">
        <f>SUM(B23:B27)</f>
        <v>2066</v>
      </c>
      <c r="C28" s="561">
        <f>SUM(C23:C27)</f>
        <v>2330</v>
      </c>
      <c r="D28" s="559">
        <f>B28+C28</f>
        <v>4396</v>
      </c>
      <c r="E28" s="552" t="s">
        <v>79</v>
      </c>
      <c r="F28" s="549">
        <f>B28+B34+B40+F10+F16+F17</f>
        <v>4419</v>
      </c>
      <c r="G28" s="549">
        <f>C28+C34+C40+G10+G16+G17</f>
        <v>5842</v>
      </c>
      <c r="H28" s="546">
        <f t="shared" si="6"/>
        <v>10261</v>
      </c>
    </row>
    <row r="29" spans="1:8" ht="18.75" customHeight="1" x14ac:dyDescent="0.15">
      <c r="A29" s="543">
        <v>80</v>
      </c>
      <c r="B29" s="544">
        <v>333</v>
      </c>
      <c r="C29" s="545">
        <v>384</v>
      </c>
      <c r="D29" s="546">
        <f>B29+C29</f>
        <v>717</v>
      </c>
      <c r="E29" s="552" t="s">
        <v>78</v>
      </c>
      <c r="F29" s="568">
        <f>B40+F10+F16+F17</f>
        <v>996</v>
      </c>
      <c r="G29" s="549">
        <f>C40+G10+G16+G17</f>
        <v>1885</v>
      </c>
      <c r="H29" s="546">
        <f t="shared" si="6"/>
        <v>2881</v>
      </c>
    </row>
    <row r="30" spans="1:8" ht="18.75" customHeight="1" x14ac:dyDescent="0.15">
      <c r="A30" s="548">
        <v>81</v>
      </c>
      <c r="B30" s="549">
        <v>272</v>
      </c>
      <c r="C30" s="550">
        <v>313</v>
      </c>
      <c r="D30" s="546">
        <f t="shared" ref="D30:D33" si="7">B30+C30</f>
        <v>585</v>
      </c>
      <c r="E30" s="552"/>
      <c r="G30" s="569"/>
      <c r="H30" s="567"/>
    </row>
    <row r="31" spans="1:8" ht="18.75" customHeight="1" x14ac:dyDescent="0.15">
      <c r="A31" s="548">
        <v>82</v>
      </c>
      <c r="B31" s="549">
        <v>267</v>
      </c>
      <c r="C31" s="550">
        <v>331</v>
      </c>
      <c r="D31" s="546">
        <f t="shared" si="7"/>
        <v>598</v>
      </c>
      <c r="E31" s="552" t="s">
        <v>84</v>
      </c>
      <c r="F31" s="25"/>
      <c r="G31" s="26"/>
      <c r="H31" s="567"/>
    </row>
    <row r="32" spans="1:8" ht="18.75" customHeight="1" x14ac:dyDescent="0.15">
      <c r="A32" s="548">
        <v>83</v>
      </c>
      <c r="B32" s="549">
        <v>245</v>
      </c>
      <c r="C32" s="550">
        <v>288</v>
      </c>
      <c r="D32" s="546">
        <f t="shared" si="7"/>
        <v>533</v>
      </c>
      <c r="E32" s="552" t="s">
        <v>83</v>
      </c>
      <c r="F32" s="570">
        <f>F25/(F22-F18)*100</f>
        <v>15.482337690396456</v>
      </c>
      <c r="G32" s="570">
        <f t="shared" ref="G32:H32" si="8">G25/(G22-G18)*100</f>
        <v>15.625069476866981</v>
      </c>
      <c r="H32" s="571">
        <f t="shared" si="8"/>
        <v>15.552682328190743</v>
      </c>
    </row>
    <row r="33" spans="1:8" ht="18.75" customHeight="1" x14ac:dyDescent="0.15">
      <c r="A33" s="553">
        <v>84</v>
      </c>
      <c r="B33" s="554">
        <v>240</v>
      </c>
      <c r="C33" s="555">
        <v>311</v>
      </c>
      <c r="D33" s="546">
        <f t="shared" si="7"/>
        <v>551</v>
      </c>
      <c r="E33" s="552" t="s">
        <v>82</v>
      </c>
      <c r="F33" s="570">
        <f>F26/(F22-F18)*100</f>
        <v>64.971373015015672</v>
      </c>
      <c r="G33" s="570">
        <f t="shared" ref="G33:H33" si="9">G26/(G22-G18)*100</f>
        <v>60.185864514551234</v>
      </c>
      <c r="H33" s="571">
        <f t="shared" si="9"/>
        <v>62.612859396914445</v>
      </c>
    </row>
    <row r="34" spans="1:8" ht="18.75" customHeight="1" x14ac:dyDescent="0.15">
      <c r="A34" s="557" t="s">
        <v>81</v>
      </c>
      <c r="B34" s="558">
        <f>SUM(B29:B33)</f>
        <v>1357</v>
      </c>
      <c r="C34" s="561">
        <f>SUM(C29:C33)</f>
        <v>1627</v>
      </c>
      <c r="D34" s="559">
        <f>B34+C34</f>
        <v>2984</v>
      </c>
      <c r="E34" s="552" t="s">
        <v>80</v>
      </c>
      <c r="F34" s="570">
        <f>F27/(F22-F18)*100</f>
        <v>19.546289294587879</v>
      </c>
      <c r="G34" s="570">
        <f t="shared" ref="G34:H34" si="10">G27/(G22-G18)*100</f>
        <v>24.189066008581783</v>
      </c>
      <c r="H34" s="571">
        <f t="shared" si="10"/>
        <v>21.834458274894811</v>
      </c>
    </row>
    <row r="35" spans="1:8" ht="18.75" customHeight="1" x14ac:dyDescent="0.15">
      <c r="A35" s="543">
        <v>85</v>
      </c>
      <c r="B35" s="544">
        <v>181</v>
      </c>
      <c r="C35" s="545">
        <v>260</v>
      </c>
      <c r="D35" s="546">
        <f>B35+C35</f>
        <v>441</v>
      </c>
      <c r="E35" s="552" t="s">
        <v>79</v>
      </c>
      <c r="F35" s="570">
        <f>F28/(F22-F18)*100</f>
        <v>9.5473695581721945</v>
      </c>
      <c r="G35" s="570">
        <f t="shared" ref="G35:H35" si="11">G28/(G22-G18)*100</f>
        <v>12.988283421152094</v>
      </c>
      <c r="H35" s="571">
        <f t="shared" si="11"/>
        <v>11.243206521739131</v>
      </c>
    </row>
    <row r="36" spans="1:8" ht="18.75" customHeight="1" x14ac:dyDescent="0.15">
      <c r="A36" s="548">
        <v>86</v>
      </c>
      <c r="B36" s="549">
        <v>151</v>
      </c>
      <c r="C36" s="550">
        <v>243</v>
      </c>
      <c r="D36" s="546">
        <f t="shared" ref="D36:D39" si="12">B36+C36</f>
        <v>394</v>
      </c>
      <c r="E36" s="552" t="s">
        <v>78</v>
      </c>
      <c r="F36" s="570">
        <f>F29/(F22-F18)*100</f>
        <v>2.1518850599546289</v>
      </c>
      <c r="G36" s="570">
        <f t="shared" ref="G36" si="13">G29/(G22-G18)*100</f>
        <v>4.1908446163765314</v>
      </c>
      <c r="H36" s="571">
        <f>H29/(H22-H18)*100</f>
        <v>3.1567759467040672</v>
      </c>
    </row>
    <row r="37" spans="1:8" ht="18.75" customHeight="1" x14ac:dyDescent="0.15">
      <c r="A37" s="548">
        <v>87</v>
      </c>
      <c r="B37" s="549">
        <v>126</v>
      </c>
      <c r="C37" s="550">
        <v>220</v>
      </c>
      <c r="D37" s="546">
        <f t="shared" si="12"/>
        <v>346</v>
      </c>
      <c r="E37" s="572"/>
      <c r="F37" s="25"/>
      <c r="G37" s="26"/>
      <c r="H37" s="573"/>
    </row>
    <row r="38" spans="1:8" ht="18.75" customHeight="1" x14ac:dyDescent="0.15">
      <c r="A38" s="548">
        <v>88</v>
      </c>
      <c r="B38" s="549">
        <v>127</v>
      </c>
      <c r="C38" s="550">
        <v>206</v>
      </c>
      <c r="D38" s="546">
        <f t="shared" si="12"/>
        <v>333</v>
      </c>
      <c r="E38" s="552" t="s">
        <v>77</v>
      </c>
      <c r="F38" s="574">
        <v>41.9</v>
      </c>
      <c r="G38" s="574">
        <v>44.1</v>
      </c>
      <c r="H38" s="575">
        <v>43</v>
      </c>
    </row>
    <row r="39" spans="1:8" ht="18.75" customHeight="1" thickBot="1" x14ac:dyDescent="0.2">
      <c r="A39" s="553">
        <v>89</v>
      </c>
      <c r="B39" s="554">
        <v>84</v>
      </c>
      <c r="C39" s="555">
        <v>206</v>
      </c>
      <c r="D39" s="546">
        <f t="shared" si="12"/>
        <v>290</v>
      </c>
      <c r="E39" s="576" t="s">
        <v>76</v>
      </c>
      <c r="F39" s="577">
        <v>41.7</v>
      </c>
      <c r="G39" s="574">
        <v>44.4</v>
      </c>
      <c r="H39" s="575">
        <v>43.1</v>
      </c>
    </row>
    <row r="40" spans="1:8" ht="18.75" customHeight="1" thickBot="1" x14ac:dyDescent="0.2">
      <c r="A40" s="578" t="s">
        <v>75</v>
      </c>
      <c r="B40" s="579">
        <f>SUM(B35:B39)</f>
        <v>669</v>
      </c>
      <c r="C40" s="580">
        <f>SUM(C35:C39)</f>
        <v>1135</v>
      </c>
      <c r="D40" s="581">
        <f>B40+C40</f>
        <v>1804</v>
      </c>
      <c r="G40" s="58"/>
      <c r="H40" s="58" t="s">
        <v>16</v>
      </c>
    </row>
    <row r="41" spans="1:8" ht="18.75" customHeight="1" x14ac:dyDescent="0.15">
      <c r="A41" s="2" t="s">
        <v>74</v>
      </c>
    </row>
  </sheetData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workbookViewId="0">
      <selection activeCell="D4" sqref="D4:H4"/>
    </sheetView>
  </sheetViews>
  <sheetFormatPr defaultColWidth="9.5" defaultRowHeight="18.75" customHeight="1" x14ac:dyDescent="0.15"/>
  <cols>
    <col min="1" max="1" width="5.25" style="2" customWidth="1"/>
    <col min="2" max="2" width="13.875" style="2" bestFit="1" customWidth="1"/>
    <col min="3" max="3" width="3.875" style="2" bestFit="1" customWidth="1"/>
    <col min="4" max="8" width="12.75" style="2" customWidth="1"/>
    <col min="9" max="16384" width="9.5" style="2"/>
  </cols>
  <sheetData>
    <row r="1" spans="1:9" ht="18.75" customHeight="1" x14ac:dyDescent="0.15">
      <c r="A1" s="1" t="s">
        <v>115</v>
      </c>
      <c r="B1" s="1"/>
      <c r="C1" s="1"/>
    </row>
    <row r="3" spans="1:9" ht="18.75" customHeight="1" thickBot="1" x14ac:dyDescent="0.2">
      <c r="H3" s="55" t="s">
        <v>2</v>
      </c>
    </row>
    <row r="4" spans="1:9" s="43" customFormat="1" ht="28.5" customHeight="1" thickBot="1" x14ac:dyDescent="0.2">
      <c r="A4" s="673" t="s">
        <v>3</v>
      </c>
      <c r="B4" s="673"/>
      <c r="C4" s="674"/>
      <c r="D4" s="98" t="s">
        <v>533</v>
      </c>
      <c r="E4" s="98" t="s">
        <v>534</v>
      </c>
      <c r="F4" s="98" t="s">
        <v>535</v>
      </c>
      <c r="G4" s="97" t="s">
        <v>536</v>
      </c>
      <c r="H4" s="97" t="s">
        <v>537</v>
      </c>
    </row>
    <row r="5" spans="1:9" ht="28.5" customHeight="1" thickTop="1" x14ac:dyDescent="0.15">
      <c r="A5" s="666" t="s">
        <v>114</v>
      </c>
      <c r="B5" s="667"/>
      <c r="C5" s="96" t="s">
        <v>113</v>
      </c>
      <c r="D5" s="93">
        <v>75273</v>
      </c>
      <c r="E5" s="92">
        <v>80262</v>
      </c>
      <c r="F5" s="92">
        <v>85249</v>
      </c>
      <c r="G5" s="91">
        <v>89157</v>
      </c>
      <c r="H5" s="90">
        <v>93123</v>
      </c>
    </row>
    <row r="6" spans="1:9" ht="28.5" customHeight="1" x14ac:dyDescent="0.15">
      <c r="A6" s="668" t="s">
        <v>112</v>
      </c>
      <c r="B6" s="95" t="s">
        <v>111</v>
      </c>
      <c r="C6" s="94"/>
      <c r="D6" s="93">
        <v>11727</v>
      </c>
      <c r="E6" s="92">
        <v>12447</v>
      </c>
      <c r="F6" s="92">
        <v>13843</v>
      </c>
      <c r="G6" s="91">
        <v>13915</v>
      </c>
      <c r="H6" s="90">
        <v>14194</v>
      </c>
      <c r="I6" s="89"/>
    </row>
    <row r="7" spans="1:9" ht="28.5" customHeight="1" x14ac:dyDescent="0.15">
      <c r="A7" s="669"/>
      <c r="B7" s="72" t="s">
        <v>110</v>
      </c>
      <c r="C7" s="71"/>
      <c r="D7" s="88">
        <v>54029</v>
      </c>
      <c r="E7" s="87">
        <v>55992</v>
      </c>
      <c r="F7" s="87">
        <v>56275</v>
      </c>
      <c r="G7" s="86">
        <v>54984</v>
      </c>
      <c r="H7" s="85">
        <v>57143</v>
      </c>
    </row>
    <row r="8" spans="1:9" ht="28.5" customHeight="1" x14ac:dyDescent="0.15">
      <c r="A8" s="670"/>
      <c r="B8" s="84" t="s">
        <v>109</v>
      </c>
      <c r="C8" s="83"/>
      <c r="D8" s="82">
        <v>9327</v>
      </c>
      <c r="E8" s="81">
        <v>11788</v>
      </c>
      <c r="F8" s="81">
        <v>14921</v>
      </c>
      <c r="G8" s="80">
        <v>18427</v>
      </c>
      <c r="H8" s="79">
        <v>19927</v>
      </c>
    </row>
    <row r="9" spans="1:9" ht="28.5" customHeight="1" x14ac:dyDescent="0.15">
      <c r="A9" s="671" t="s">
        <v>108</v>
      </c>
      <c r="B9" s="78" t="s">
        <v>107</v>
      </c>
      <c r="C9" s="77" t="s">
        <v>106</v>
      </c>
      <c r="D9" s="76">
        <v>21.705010272261195</v>
      </c>
      <c r="E9" s="75">
        <v>22.2</v>
      </c>
      <c r="F9" s="75">
        <v>24.6</v>
      </c>
      <c r="G9" s="74">
        <v>25.3</v>
      </c>
      <c r="H9" s="73">
        <f>H6/H7*100</f>
        <v>24.839437901405244</v>
      </c>
    </row>
    <row r="10" spans="1:9" ht="28.5" customHeight="1" x14ac:dyDescent="0.15">
      <c r="A10" s="669"/>
      <c r="B10" s="72" t="s">
        <v>105</v>
      </c>
      <c r="C10" s="71" t="s">
        <v>104</v>
      </c>
      <c r="D10" s="70">
        <v>17.3</v>
      </c>
      <c r="E10" s="69">
        <v>21.1</v>
      </c>
      <c r="F10" s="69">
        <v>26.5</v>
      </c>
      <c r="G10" s="68">
        <v>33.5</v>
      </c>
      <c r="H10" s="67">
        <f>H8/H7*100</f>
        <v>34.872162819592951</v>
      </c>
    </row>
    <row r="11" spans="1:9" ht="28.5" customHeight="1" x14ac:dyDescent="0.15">
      <c r="A11" s="669"/>
      <c r="B11" s="72" t="s">
        <v>103</v>
      </c>
      <c r="C11" s="71" t="s">
        <v>102</v>
      </c>
      <c r="D11" s="70">
        <v>39</v>
      </c>
      <c r="E11" s="69">
        <v>43.3</v>
      </c>
      <c r="F11" s="69">
        <v>51.1</v>
      </c>
      <c r="G11" s="68">
        <v>58.8</v>
      </c>
      <c r="H11" s="67">
        <f>(H6+H8)/H7*100</f>
        <v>59.711600720998192</v>
      </c>
    </row>
    <row r="12" spans="1:9" ht="28.5" customHeight="1" thickBot="1" x14ac:dyDescent="0.2">
      <c r="A12" s="672"/>
      <c r="B12" s="66" t="s">
        <v>101</v>
      </c>
      <c r="C12" s="65" t="s">
        <v>100</v>
      </c>
      <c r="D12" s="64">
        <v>79.5</v>
      </c>
      <c r="E12" s="63">
        <v>94.7</v>
      </c>
      <c r="F12" s="63">
        <v>107.8</v>
      </c>
      <c r="G12" s="62">
        <v>132.4</v>
      </c>
      <c r="H12" s="61">
        <f>H8/H6*100</f>
        <v>140.39030576299845</v>
      </c>
    </row>
    <row r="13" spans="1:9" ht="18.75" customHeight="1" x14ac:dyDescent="0.15">
      <c r="A13" s="2" t="s">
        <v>99</v>
      </c>
      <c r="G13" s="58"/>
      <c r="H13" s="58" t="s">
        <v>16</v>
      </c>
    </row>
    <row r="14" spans="1:9" ht="18.75" customHeight="1" x14ac:dyDescent="0.15">
      <c r="A14" s="2" t="s">
        <v>98</v>
      </c>
    </row>
    <row r="15" spans="1:9" ht="18.75" customHeight="1" x14ac:dyDescent="0.15">
      <c r="A15" s="2" t="s">
        <v>97</v>
      </c>
    </row>
    <row r="16" spans="1:9" ht="18.75" customHeight="1" x14ac:dyDescent="0.15">
      <c r="A16" s="2" t="s">
        <v>96</v>
      </c>
    </row>
    <row r="17" spans="1:1" ht="18.75" customHeight="1" x14ac:dyDescent="0.15">
      <c r="A17" s="2" t="s">
        <v>95</v>
      </c>
    </row>
  </sheetData>
  <mergeCells count="4">
    <mergeCell ref="A5:B5"/>
    <mergeCell ref="A6:A8"/>
    <mergeCell ref="A9:A12"/>
    <mergeCell ref="A4:C4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zoomScaleNormal="100" workbookViewId="0">
      <selection activeCell="G18" sqref="G18"/>
    </sheetView>
  </sheetViews>
  <sheetFormatPr defaultColWidth="9" defaultRowHeight="31.5" customHeight="1" x14ac:dyDescent="0.15"/>
  <cols>
    <col min="1" max="1" width="8.375" style="99" customWidth="1"/>
    <col min="2" max="2" width="9.875" style="99" customWidth="1"/>
    <col min="3" max="7" width="13.75" style="99" customWidth="1"/>
    <col min="8" max="13" width="9" style="99"/>
    <col min="14" max="14" width="7.5" style="99" customWidth="1"/>
    <col min="15" max="16384" width="9" style="99"/>
  </cols>
  <sheetData>
    <row r="1" spans="1:7" ht="18.75" x14ac:dyDescent="0.15">
      <c r="A1" s="116" t="s">
        <v>121</v>
      </c>
    </row>
    <row r="2" spans="1:7" ht="18" customHeight="1" x14ac:dyDescent="0.15"/>
    <row r="3" spans="1:7" ht="18" customHeight="1" thickBot="1" x14ac:dyDescent="0.2">
      <c r="G3" s="115" t="s">
        <v>2</v>
      </c>
    </row>
    <row r="4" spans="1:7" s="111" customFormat="1" ht="30" customHeight="1" thickBot="1" x14ac:dyDescent="0.2">
      <c r="A4" s="681" t="s">
        <v>3</v>
      </c>
      <c r="B4" s="682"/>
      <c r="C4" s="114" t="s">
        <v>533</v>
      </c>
      <c r="D4" s="113" t="s">
        <v>534</v>
      </c>
      <c r="E4" s="113" t="s">
        <v>535</v>
      </c>
      <c r="F4" s="112" t="s">
        <v>536</v>
      </c>
      <c r="G4" s="112" t="s">
        <v>537</v>
      </c>
    </row>
    <row r="5" spans="1:7" ht="52.5" customHeight="1" thickTop="1" x14ac:dyDescent="0.15">
      <c r="A5" s="683" t="s">
        <v>465</v>
      </c>
      <c r="B5" s="684"/>
      <c r="C5" s="110">
        <v>75083</v>
      </c>
      <c r="D5" s="110">
        <v>80227</v>
      </c>
      <c r="E5" s="110">
        <v>85249</v>
      </c>
      <c r="F5" s="109">
        <v>89157</v>
      </c>
      <c r="G5" s="109">
        <v>93123</v>
      </c>
    </row>
    <row r="6" spans="1:7" ht="52.5" customHeight="1" x14ac:dyDescent="0.15">
      <c r="A6" s="685" t="s">
        <v>120</v>
      </c>
      <c r="B6" s="108" t="s">
        <v>55</v>
      </c>
      <c r="C6" s="107">
        <v>23838</v>
      </c>
      <c r="D6" s="107">
        <v>25183</v>
      </c>
      <c r="E6" s="107">
        <v>26133</v>
      </c>
      <c r="F6" s="106">
        <v>27892</v>
      </c>
      <c r="G6" s="106">
        <v>27562</v>
      </c>
    </row>
    <row r="7" spans="1:7" ht="52.5" customHeight="1" x14ac:dyDescent="0.15">
      <c r="A7" s="686"/>
      <c r="B7" s="105" t="s">
        <v>10</v>
      </c>
      <c r="C7" s="102">
        <v>16398</v>
      </c>
      <c r="D7" s="102">
        <v>17209</v>
      </c>
      <c r="E7" s="102">
        <v>17479</v>
      </c>
      <c r="F7" s="101">
        <v>18194</v>
      </c>
      <c r="G7" s="101">
        <v>17487</v>
      </c>
    </row>
    <row r="8" spans="1:7" ht="52.5" customHeight="1" x14ac:dyDescent="0.15">
      <c r="A8" s="687"/>
      <c r="B8" s="103" t="s">
        <v>11</v>
      </c>
      <c r="C8" s="81">
        <v>7440</v>
      </c>
      <c r="D8" s="81">
        <v>7974</v>
      </c>
      <c r="E8" s="81">
        <v>8654</v>
      </c>
      <c r="F8" s="80">
        <v>9698</v>
      </c>
      <c r="G8" s="80">
        <v>10075</v>
      </c>
    </row>
    <row r="9" spans="1:7" ht="52.5" customHeight="1" x14ac:dyDescent="0.15">
      <c r="A9" s="685" t="s">
        <v>119</v>
      </c>
      <c r="B9" s="108" t="s">
        <v>55</v>
      </c>
      <c r="C9" s="107">
        <v>23271</v>
      </c>
      <c r="D9" s="107">
        <v>26338</v>
      </c>
      <c r="E9" s="107">
        <v>26401</v>
      </c>
      <c r="F9" s="106">
        <v>28563</v>
      </c>
      <c r="G9" s="106">
        <v>30300</v>
      </c>
    </row>
    <row r="10" spans="1:7" ht="52.5" customHeight="1" x14ac:dyDescent="0.15">
      <c r="A10" s="686"/>
      <c r="B10" s="105" t="s">
        <v>10</v>
      </c>
      <c r="C10" s="102">
        <v>15979</v>
      </c>
      <c r="D10" s="102">
        <v>18108</v>
      </c>
      <c r="E10" s="102">
        <v>17782</v>
      </c>
      <c r="F10" s="101">
        <v>18698</v>
      </c>
      <c r="G10" s="101">
        <v>19342</v>
      </c>
    </row>
    <row r="11" spans="1:7" ht="52.5" customHeight="1" x14ac:dyDescent="0.15">
      <c r="A11" s="687"/>
      <c r="B11" s="103" t="s">
        <v>11</v>
      </c>
      <c r="C11" s="81">
        <v>7292</v>
      </c>
      <c r="D11" s="81">
        <v>8230</v>
      </c>
      <c r="E11" s="81">
        <v>8619</v>
      </c>
      <c r="F11" s="80">
        <v>9865</v>
      </c>
      <c r="G11" s="80">
        <v>10958</v>
      </c>
    </row>
    <row r="12" spans="1:7" ht="52.5" customHeight="1" x14ac:dyDescent="0.15">
      <c r="A12" s="675" t="s">
        <v>118</v>
      </c>
      <c r="B12" s="108" t="s">
        <v>55</v>
      </c>
      <c r="C12" s="107">
        <v>567</v>
      </c>
      <c r="D12" s="107">
        <v>-1155</v>
      </c>
      <c r="E12" s="107">
        <v>-268</v>
      </c>
      <c r="F12" s="106">
        <v>-671</v>
      </c>
      <c r="G12" s="106">
        <f>G6-G9</f>
        <v>-2738</v>
      </c>
    </row>
    <row r="13" spans="1:7" ht="52.5" customHeight="1" x14ac:dyDescent="0.15">
      <c r="A13" s="676"/>
      <c r="B13" s="105" t="s">
        <v>10</v>
      </c>
      <c r="C13" s="102">
        <v>419</v>
      </c>
      <c r="D13" s="102">
        <v>-899</v>
      </c>
      <c r="E13" s="102">
        <v>-303</v>
      </c>
      <c r="F13" s="101">
        <v>-504</v>
      </c>
      <c r="G13" s="101">
        <f>G7-G10</f>
        <v>-1855</v>
      </c>
    </row>
    <row r="14" spans="1:7" ht="52.5" customHeight="1" x14ac:dyDescent="0.15">
      <c r="A14" s="104" t="s">
        <v>117</v>
      </c>
      <c r="B14" s="103" t="s">
        <v>11</v>
      </c>
      <c r="C14" s="81">
        <v>148</v>
      </c>
      <c r="D14" s="81">
        <v>-256</v>
      </c>
      <c r="E14" s="81">
        <v>35</v>
      </c>
      <c r="F14" s="80">
        <v>-167</v>
      </c>
      <c r="G14" s="80">
        <f>G8-G11</f>
        <v>-883</v>
      </c>
    </row>
    <row r="15" spans="1:7" ht="52.5" customHeight="1" x14ac:dyDescent="0.15">
      <c r="A15" s="677" t="s">
        <v>116</v>
      </c>
      <c r="B15" s="678"/>
      <c r="C15" s="102">
        <v>74516</v>
      </c>
      <c r="D15" s="102">
        <v>81382</v>
      </c>
      <c r="E15" s="102">
        <v>85517</v>
      </c>
      <c r="F15" s="101">
        <v>89828</v>
      </c>
      <c r="G15" s="101">
        <f>G5-G12</f>
        <v>95861</v>
      </c>
    </row>
    <row r="16" spans="1:7" ht="52.5" customHeight="1" thickBot="1" x14ac:dyDescent="0.2">
      <c r="A16" s="679" t="s">
        <v>512</v>
      </c>
      <c r="B16" s="680"/>
      <c r="C16" s="63">
        <v>99.2</v>
      </c>
      <c r="D16" s="63">
        <v>101.43966495070238</v>
      </c>
      <c r="E16" s="63">
        <v>100.31437318912833</v>
      </c>
      <c r="F16" s="62">
        <v>100.8</v>
      </c>
      <c r="G16" s="62">
        <f>G15/G5*100</f>
        <v>102.94019737336642</v>
      </c>
    </row>
    <row r="17" spans="1:7" ht="31.5" customHeight="1" x14ac:dyDescent="0.15">
      <c r="A17" s="99" t="s">
        <v>542</v>
      </c>
      <c r="F17" s="100"/>
      <c r="G17" s="100" t="s">
        <v>16</v>
      </c>
    </row>
  </sheetData>
  <mergeCells count="7">
    <mergeCell ref="A12:A13"/>
    <mergeCell ref="A15:B15"/>
    <mergeCell ref="A16:B16"/>
    <mergeCell ref="A4:B4"/>
    <mergeCell ref="A5:B5"/>
    <mergeCell ref="A6:A8"/>
    <mergeCell ref="A9:A1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2"/>
  <sheetViews>
    <sheetView zoomScaleNormal="100" workbookViewId="0">
      <selection activeCell="H4" sqref="H4:M4"/>
    </sheetView>
  </sheetViews>
  <sheetFormatPr defaultColWidth="9.375" defaultRowHeight="18.75" customHeight="1" x14ac:dyDescent="0.15"/>
  <cols>
    <col min="1" max="1" width="10.5" style="52" customWidth="1"/>
    <col min="2" max="4" width="7.5" style="52" bestFit="1" customWidth="1"/>
    <col min="5" max="7" width="7.5" style="52" customWidth="1"/>
    <col min="8" max="8" width="7.5" style="52" bestFit="1" customWidth="1"/>
    <col min="9" max="9" width="6.5" style="52" bestFit="1" customWidth="1"/>
    <col min="10" max="10" width="7.5" style="52" bestFit="1" customWidth="1"/>
    <col min="11" max="13" width="7.5" style="52" customWidth="1"/>
    <col min="14" max="16384" width="9.375" style="52"/>
  </cols>
  <sheetData>
    <row r="1" spans="1:14" ht="18.75" customHeight="1" x14ac:dyDescent="0.15">
      <c r="A1" s="57" t="s">
        <v>144</v>
      </c>
      <c r="B1" s="118"/>
    </row>
    <row r="3" spans="1:14" ht="18.75" customHeight="1" thickBot="1" x14ac:dyDescent="0.2">
      <c r="J3" s="55"/>
      <c r="K3" s="55"/>
      <c r="L3" s="55"/>
      <c r="M3" s="55" t="s">
        <v>540</v>
      </c>
    </row>
    <row r="4" spans="1:14" ht="18.75" customHeight="1" x14ac:dyDescent="0.15">
      <c r="A4" s="688" t="s">
        <v>143</v>
      </c>
      <c r="B4" s="690" t="s">
        <v>10</v>
      </c>
      <c r="C4" s="691"/>
      <c r="D4" s="691"/>
      <c r="E4" s="691"/>
      <c r="F4" s="691"/>
      <c r="G4" s="692"/>
      <c r="H4" s="693" t="s">
        <v>11</v>
      </c>
      <c r="I4" s="693"/>
      <c r="J4" s="693"/>
      <c r="K4" s="693"/>
      <c r="L4" s="693"/>
      <c r="M4" s="693"/>
    </row>
    <row r="5" spans="1:14" ht="18.75" customHeight="1" thickBot="1" x14ac:dyDescent="0.2">
      <c r="A5" s="689"/>
      <c r="B5" s="162" t="s">
        <v>142</v>
      </c>
      <c r="C5" s="161" t="s">
        <v>141</v>
      </c>
      <c r="D5" s="160" t="s">
        <v>138</v>
      </c>
      <c r="E5" s="160" t="s">
        <v>467</v>
      </c>
      <c r="F5" s="160" t="s">
        <v>468</v>
      </c>
      <c r="G5" s="163" t="s">
        <v>88</v>
      </c>
      <c r="H5" s="162" t="s">
        <v>140</v>
      </c>
      <c r="I5" s="161" t="s">
        <v>139</v>
      </c>
      <c r="J5" s="160" t="s">
        <v>138</v>
      </c>
      <c r="K5" s="160" t="s">
        <v>467</v>
      </c>
      <c r="L5" s="160" t="s">
        <v>468</v>
      </c>
      <c r="M5" s="159" t="s">
        <v>88</v>
      </c>
    </row>
    <row r="6" spans="1:14" ht="18.75" customHeight="1" thickTop="1" x14ac:dyDescent="0.15">
      <c r="A6" s="158" t="s">
        <v>55</v>
      </c>
      <c r="B6" s="498">
        <f>SUM(C6:G6)</f>
        <v>39119</v>
      </c>
      <c r="C6" s="499">
        <f>SUM(C7:C21)</f>
        <v>12212</v>
      </c>
      <c r="D6" s="500">
        <f t="shared" ref="D6:E6" si="0">SUM(D7:D21)</f>
        <v>23180</v>
      </c>
      <c r="E6" s="500">
        <f t="shared" si="0"/>
        <v>927</v>
      </c>
      <c r="F6" s="500">
        <f t="shared" ref="F6" si="1">SUM(F7:F21)</f>
        <v>1004</v>
      </c>
      <c r="G6" s="501">
        <f t="shared" ref="G6" si="2">SUM(G7:G21)</f>
        <v>1796</v>
      </c>
      <c r="H6" s="502">
        <f>SUM(I6:M6)</f>
        <v>37951</v>
      </c>
      <c r="I6" s="499">
        <f t="shared" ref="I6" si="3">SUM(I7:I21)</f>
        <v>8079</v>
      </c>
      <c r="J6" s="500">
        <f>SUM(J7:J21)</f>
        <v>23430</v>
      </c>
      <c r="K6" s="500">
        <f>SUM(K7:K21)</f>
        <v>3785</v>
      </c>
      <c r="L6" s="500">
        <f t="shared" ref="L6:M6" si="4">SUM(L7:L21)</f>
        <v>1608</v>
      </c>
      <c r="M6" s="503">
        <f t="shared" si="4"/>
        <v>1049</v>
      </c>
    </row>
    <row r="7" spans="1:14" ht="18.75" customHeight="1" x14ac:dyDescent="0.15">
      <c r="A7" s="136" t="s">
        <v>137</v>
      </c>
      <c r="B7" s="134">
        <v>2426</v>
      </c>
      <c r="C7" s="133">
        <v>2410</v>
      </c>
      <c r="D7" s="132">
        <v>4</v>
      </c>
      <c r="E7" s="157" t="s">
        <v>135</v>
      </c>
      <c r="F7" s="132">
        <v>1</v>
      </c>
      <c r="G7" s="135">
        <v>11</v>
      </c>
      <c r="H7" s="134">
        <v>2320</v>
      </c>
      <c r="I7" s="133">
        <v>2302</v>
      </c>
      <c r="J7" s="132">
        <v>12</v>
      </c>
      <c r="K7" s="157" t="s">
        <v>135</v>
      </c>
      <c r="L7" s="157" t="s">
        <v>135</v>
      </c>
      <c r="M7" s="131">
        <v>6</v>
      </c>
    </row>
    <row r="8" spans="1:14" ht="18.75" customHeight="1" x14ac:dyDescent="0.15">
      <c r="A8" s="130" t="s">
        <v>136</v>
      </c>
      <c r="B8" s="128">
        <v>2553</v>
      </c>
      <c r="C8" s="127">
        <v>2309</v>
      </c>
      <c r="D8" s="126">
        <v>102</v>
      </c>
      <c r="E8" s="157" t="s">
        <v>135</v>
      </c>
      <c r="F8" s="157">
        <v>3</v>
      </c>
      <c r="G8" s="129">
        <v>139</v>
      </c>
      <c r="H8" s="128">
        <v>2196</v>
      </c>
      <c r="I8" s="127">
        <v>1961</v>
      </c>
      <c r="J8" s="126">
        <v>158</v>
      </c>
      <c r="K8" s="157" t="s">
        <v>135</v>
      </c>
      <c r="L8" s="156">
        <v>7</v>
      </c>
      <c r="M8" s="125">
        <v>70</v>
      </c>
    </row>
    <row r="9" spans="1:14" ht="18.75" customHeight="1" x14ac:dyDescent="0.15">
      <c r="A9" s="130" t="s">
        <v>134</v>
      </c>
      <c r="B9" s="128">
        <v>3207</v>
      </c>
      <c r="C9" s="127">
        <v>2123</v>
      </c>
      <c r="D9" s="126">
        <v>833</v>
      </c>
      <c r="E9" s="157" t="s">
        <v>135</v>
      </c>
      <c r="F9" s="126">
        <v>16</v>
      </c>
      <c r="G9" s="129">
        <v>235</v>
      </c>
      <c r="H9" s="128">
        <v>2409</v>
      </c>
      <c r="I9" s="127">
        <v>1159</v>
      </c>
      <c r="J9" s="126">
        <v>1153</v>
      </c>
      <c r="K9" s="157" t="s">
        <v>135</v>
      </c>
      <c r="L9" s="126">
        <v>26</v>
      </c>
      <c r="M9" s="125">
        <v>71</v>
      </c>
    </row>
    <row r="10" spans="1:14" ht="18.75" customHeight="1" x14ac:dyDescent="0.15">
      <c r="A10" s="130" t="s">
        <v>133</v>
      </c>
      <c r="B10" s="128">
        <v>3240</v>
      </c>
      <c r="C10" s="127">
        <v>1171</v>
      </c>
      <c r="D10" s="126">
        <v>1784</v>
      </c>
      <c r="E10" s="157" t="s">
        <v>135</v>
      </c>
      <c r="F10" s="156">
        <v>35</v>
      </c>
      <c r="G10" s="129">
        <v>250</v>
      </c>
      <c r="H10" s="128">
        <v>2641</v>
      </c>
      <c r="I10" s="127">
        <v>572</v>
      </c>
      <c r="J10" s="126">
        <v>1961</v>
      </c>
      <c r="K10" s="157" t="s">
        <v>135</v>
      </c>
      <c r="L10" s="126">
        <v>52</v>
      </c>
      <c r="M10" s="125">
        <v>56</v>
      </c>
      <c r="N10" s="155"/>
    </row>
    <row r="11" spans="1:14" ht="18.75" customHeight="1" x14ac:dyDescent="0.15">
      <c r="A11" s="154" t="s">
        <v>132</v>
      </c>
      <c r="B11" s="152">
        <v>3357</v>
      </c>
      <c r="C11" s="151">
        <v>830</v>
      </c>
      <c r="D11" s="150">
        <v>2247</v>
      </c>
      <c r="E11" s="150">
        <v>4</v>
      </c>
      <c r="F11" s="150">
        <v>72</v>
      </c>
      <c r="G11" s="153">
        <v>204</v>
      </c>
      <c r="H11" s="152">
        <v>3029</v>
      </c>
      <c r="I11" s="151">
        <v>404</v>
      </c>
      <c r="J11" s="150">
        <v>2444</v>
      </c>
      <c r="K11" s="150">
        <v>8</v>
      </c>
      <c r="L11" s="150">
        <v>108</v>
      </c>
      <c r="M11" s="149">
        <v>65</v>
      </c>
    </row>
    <row r="12" spans="1:14" ht="18.75" customHeight="1" x14ac:dyDescent="0.15">
      <c r="A12" s="148" t="s">
        <v>131</v>
      </c>
      <c r="B12" s="146">
        <v>3517</v>
      </c>
      <c r="C12" s="145">
        <v>790</v>
      </c>
      <c r="D12" s="144">
        <v>2487</v>
      </c>
      <c r="E12" s="144">
        <v>4</v>
      </c>
      <c r="F12" s="144">
        <v>61</v>
      </c>
      <c r="G12" s="147">
        <v>175</v>
      </c>
      <c r="H12" s="146">
        <v>3321</v>
      </c>
      <c r="I12" s="145">
        <v>384</v>
      </c>
      <c r="J12" s="144">
        <v>2722</v>
      </c>
      <c r="K12" s="144">
        <v>19</v>
      </c>
      <c r="L12" s="144">
        <v>148</v>
      </c>
      <c r="M12" s="143">
        <v>48</v>
      </c>
    </row>
    <row r="13" spans="1:14" ht="18.75" customHeight="1" x14ac:dyDescent="0.15">
      <c r="A13" s="130" t="s">
        <v>130</v>
      </c>
      <c r="B13" s="128">
        <v>4069</v>
      </c>
      <c r="C13" s="127">
        <v>853</v>
      </c>
      <c r="D13" s="126">
        <v>2880</v>
      </c>
      <c r="E13" s="126">
        <v>13</v>
      </c>
      <c r="F13" s="126">
        <v>148</v>
      </c>
      <c r="G13" s="129">
        <v>175</v>
      </c>
      <c r="H13" s="128">
        <v>3849</v>
      </c>
      <c r="I13" s="127">
        <v>461</v>
      </c>
      <c r="J13" s="126">
        <v>3030</v>
      </c>
      <c r="K13" s="126">
        <v>32</v>
      </c>
      <c r="L13" s="126">
        <v>256</v>
      </c>
      <c r="M13" s="125">
        <v>70</v>
      </c>
    </row>
    <row r="14" spans="1:14" ht="18.75" customHeight="1" x14ac:dyDescent="0.15">
      <c r="A14" s="130" t="s">
        <v>129</v>
      </c>
      <c r="B14" s="128">
        <v>3237</v>
      </c>
      <c r="C14" s="127">
        <v>618</v>
      </c>
      <c r="D14" s="126">
        <v>2318</v>
      </c>
      <c r="E14" s="126">
        <v>18</v>
      </c>
      <c r="F14" s="126">
        <v>156</v>
      </c>
      <c r="G14" s="129">
        <v>127</v>
      </c>
      <c r="H14" s="128">
        <v>3063</v>
      </c>
      <c r="I14" s="127">
        <v>312</v>
      </c>
      <c r="J14" s="126">
        <v>2371</v>
      </c>
      <c r="K14" s="126">
        <v>58</v>
      </c>
      <c r="L14" s="126">
        <v>255</v>
      </c>
      <c r="M14" s="125">
        <v>67</v>
      </c>
    </row>
    <row r="15" spans="1:14" ht="18.75" customHeight="1" x14ac:dyDescent="0.15">
      <c r="A15" s="130" t="s">
        <v>128</v>
      </c>
      <c r="B15" s="128">
        <v>2501</v>
      </c>
      <c r="C15" s="127">
        <v>435</v>
      </c>
      <c r="D15" s="126">
        <v>1837</v>
      </c>
      <c r="E15" s="126">
        <v>18</v>
      </c>
      <c r="F15" s="126">
        <v>106</v>
      </c>
      <c r="G15" s="129">
        <v>105</v>
      </c>
      <c r="H15" s="128">
        <v>2317</v>
      </c>
      <c r="I15" s="127">
        <v>178</v>
      </c>
      <c r="J15" s="126">
        <v>1847</v>
      </c>
      <c r="K15" s="126">
        <v>67</v>
      </c>
      <c r="L15" s="126">
        <v>174</v>
      </c>
      <c r="M15" s="125">
        <v>51</v>
      </c>
    </row>
    <row r="16" spans="1:14" ht="18.75" customHeight="1" x14ac:dyDescent="0.15">
      <c r="A16" s="142" t="s">
        <v>127</v>
      </c>
      <c r="B16" s="140">
        <v>1965</v>
      </c>
      <c r="C16" s="139">
        <v>273</v>
      </c>
      <c r="D16" s="138">
        <v>1473</v>
      </c>
      <c r="E16" s="138">
        <v>35</v>
      </c>
      <c r="F16" s="138">
        <v>98</v>
      </c>
      <c r="G16" s="141">
        <v>86</v>
      </c>
      <c r="H16" s="140">
        <v>1926</v>
      </c>
      <c r="I16" s="139">
        <v>103</v>
      </c>
      <c r="J16" s="138">
        <v>1524</v>
      </c>
      <c r="K16" s="138">
        <v>108</v>
      </c>
      <c r="L16" s="138">
        <v>158</v>
      </c>
      <c r="M16" s="137">
        <v>33</v>
      </c>
    </row>
    <row r="17" spans="1:13" ht="18.75" customHeight="1" x14ac:dyDescent="0.15">
      <c r="A17" s="136" t="s">
        <v>126</v>
      </c>
      <c r="B17" s="134">
        <v>2063</v>
      </c>
      <c r="C17" s="133">
        <v>196</v>
      </c>
      <c r="D17" s="132">
        <v>1585</v>
      </c>
      <c r="E17" s="132">
        <v>83</v>
      </c>
      <c r="F17" s="132">
        <v>130</v>
      </c>
      <c r="G17" s="135">
        <v>69</v>
      </c>
      <c r="H17" s="134">
        <v>2254</v>
      </c>
      <c r="I17" s="133">
        <v>75</v>
      </c>
      <c r="J17" s="132">
        <v>1767</v>
      </c>
      <c r="K17" s="132">
        <v>234</v>
      </c>
      <c r="L17" s="132">
        <v>125</v>
      </c>
      <c r="M17" s="131">
        <v>53</v>
      </c>
    </row>
    <row r="18" spans="1:13" ht="18.75" customHeight="1" x14ac:dyDescent="0.15">
      <c r="A18" s="130" t="s">
        <v>125</v>
      </c>
      <c r="B18" s="128">
        <v>2565</v>
      </c>
      <c r="C18" s="127">
        <v>133</v>
      </c>
      <c r="D18" s="126">
        <v>2129</v>
      </c>
      <c r="E18" s="126">
        <v>141</v>
      </c>
      <c r="F18" s="126">
        <v>99</v>
      </c>
      <c r="G18" s="129">
        <v>63</v>
      </c>
      <c r="H18" s="128">
        <v>2784</v>
      </c>
      <c r="I18" s="127">
        <v>64</v>
      </c>
      <c r="J18" s="126">
        <v>2029</v>
      </c>
      <c r="K18" s="126">
        <v>513</v>
      </c>
      <c r="L18" s="126">
        <v>124</v>
      </c>
      <c r="M18" s="125">
        <v>54</v>
      </c>
    </row>
    <row r="19" spans="1:13" ht="18.75" customHeight="1" x14ac:dyDescent="0.15">
      <c r="A19" s="130" t="s">
        <v>124</v>
      </c>
      <c r="B19" s="128">
        <v>2066</v>
      </c>
      <c r="C19" s="127">
        <v>46</v>
      </c>
      <c r="D19" s="126">
        <v>1745</v>
      </c>
      <c r="E19" s="126">
        <v>165</v>
      </c>
      <c r="F19" s="126">
        <v>51</v>
      </c>
      <c r="G19" s="129">
        <v>59</v>
      </c>
      <c r="H19" s="128">
        <v>2330</v>
      </c>
      <c r="I19" s="127">
        <v>43</v>
      </c>
      <c r="J19" s="126">
        <v>1422</v>
      </c>
      <c r="K19" s="126">
        <v>692</v>
      </c>
      <c r="L19" s="126">
        <v>86</v>
      </c>
      <c r="M19" s="125">
        <v>87</v>
      </c>
    </row>
    <row r="20" spans="1:13" ht="18.75" customHeight="1" x14ac:dyDescent="0.15">
      <c r="A20" s="130" t="s">
        <v>123</v>
      </c>
      <c r="B20" s="128">
        <v>1357</v>
      </c>
      <c r="C20" s="127">
        <v>15</v>
      </c>
      <c r="D20" s="126">
        <v>1120</v>
      </c>
      <c r="E20" s="126">
        <v>165</v>
      </c>
      <c r="F20" s="126">
        <v>20</v>
      </c>
      <c r="G20" s="129">
        <v>37</v>
      </c>
      <c r="H20" s="128">
        <v>1627</v>
      </c>
      <c r="I20" s="127">
        <v>28</v>
      </c>
      <c r="J20" s="126">
        <v>698</v>
      </c>
      <c r="K20" s="126">
        <v>754</v>
      </c>
      <c r="L20" s="126">
        <v>51</v>
      </c>
      <c r="M20" s="125">
        <v>96</v>
      </c>
    </row>
    <row r="21" spans="1:13" ht="18.75" customHeight="1" thickBot="1" x14ac:dyDescent="0.2">
      <c r="A21" s="124" t="s">
        <v>122</v>
      </c>
      <c r="B21" s="121">
        <v>996</v>
      </c>
      <c r="C21" s="120">
        <v>10</v>
      </c>
      <c r="D21" s="123">
        <v>636</v>
      </c>
      <c r="E21" s="123">
        <v>281</v>
      </c>
      <c r="F21" s="123">
        <v>8</v>
      </c>
      <c r="G21" s="122">
        <v>61</v>
      </c>
      <c r="H21" s="121">
        <v>1885</v>
      </c>
      <c r="I21" s="120">
        <v>33</v>
      </c>
      <c r="J21" s="120">
        <v>292</v>
      </c>
      <c r="K21" s="120">
        <v>1300</v>
      </c>
      <c r="L21" s="120">
        <v>38</v>
      </c>
      <c r="M21" s="119">
        <v>222</v>
      </c>
    </row>
    <row r="22" spans="1:13" ht="18.75" customHeight="1" x14ac:dyDescent="0.15">
      <c r="A22" s="34"/>
      <c r="B22" s="118"/>
      <c r="L22" s="3"/>
      <c r="M22" s="3" t="s">
        <v>16</v>
      </c>
    </row>
  </sheetData>
  <mergeCells count="3">
    <mergeCell ref="A4:A5"/>
    <mergeCell ref="B4:G4"/>
    <mergeCell ref="H4:M4"/>
  </mergeCells>
  <phoneticPr fontId="2"/>
  <pageMargins left="0.51181102362204722" right="0.78740157480314965" top="0.98425196850393704" bottom="0.98425196850393704" header="0.51181102362204722" footer="0.51181102362204722"/>
  <pageSetup paperSize="9" scale="89" orientation="portrait" r:id="rId1"/>
  <headerFooter alignWithMargins="0">
    <oddFooter>&amp;C- &amp;A -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4"/>
  <sheetViews>
    <sheetView topLeftCell="A22" zoomScaleNormal="100" workbookViewId="0">
      <selection activeCell="A45" sqref="A45"/>
    </sheetView>
  </sheetViews>
  <sheetFormatPr defaultColWidth="9" defaultRowHeight="18.75" customHeight="1" x14ac:dyDescent="0.15"/>
  <cols>
    <col min="1" max="1" width="4.375" style="177" customWidth="1"/>
    <col min="2" max="2" width="3.375" style="177" customWidth="1"/>
    <col min="3" max="3" width="24.125" style="177" customWidth="1"/>
    <col min="4" max="8" width="11.25" style="177" customWidth="1"/>
    <col min="9" max="9" width="2.875" style="177" customWidth="1"/>
    <col min="10" max="16384" width="9" style="177"/>
  </cols>
  <sheetData>
    <row r="1" spans="1:10" x14ac:dyDescent="0.15">
      <c r="A1" s="194" t="s">
        <v>199</v>
      </c>
      <c r="B1" s="194"/>
    </row>
    <row r="2" spans="1:10" ht="17.25" customHeight="1" thickBot="1" x14ac:dyDescent="0.2">
      <c r="A2" s="193"/>
      <c r="B2" s="193"/>
      <c r="H2" s="178" t="s">
        <v>198</v>
      </c>
    </row>
    <row r="3" spans="1:10" ht="15" thickBot="1" x14ac:dyDescent="0.2">
      <c r="A3" s="701" t="s">
        <v>197</v>
      </c>
      <c r="B3" s="702"/>
      <c r="C3" s="703"/>
      <c r="D3" s="192" t="s">
        <v>533</v>
      </c>
      <c r="E3" s="192" t="s">
        <v>534</v>
      </c>
      <c r="F3" s="192" t="s">
        <v>535</v>
      </c>
      <c r="G3" s="191" t="s">
        <v>536</v>
      </c>
      <c r="H3" s="191" t="s">
        <v>537</v>
      </c>
    </row>
    <row r="4" spans="1:10" ht="15" thickTop="1" x14ac:dyDescent="0.15">
      <c r="A4" s="712" t="s">
        <v>186</v>
      </c>
      <c r="B4" s="712"/>
      <c r="C4" s="713"/>
      <c r="D4" s="459">
        <v>40704</v>
      </c>
      <c r="E4" s="459">
        <v>42926</v>
      </c>
      <c r="F4" s="459">
        <v>44334</v>
      </c>
      <c r="G4" s="460">
        <v>45199</v>
      </c>
      <c r="H4" s="460">
        <v>44923</v>
      </c>
    </row>
    <row r="5" spans="1:10" ht="13.5" customHeight="1" x14ac:dyDescent="0.15">
      <c r="A5" s="704" t="s">
        <v>196</v>
      </c>
      <c r="B5" s="714" t="s">
        <v>186</v>
      </c>
      <c r="C5" s="698"/>
      <c r="D5" s="461">
        <v>1096</v>
      </c>
      <c r="E5" s="461">
        <v>1020</v>
      </c>
      <c r="F5" s="461">
        <v>817</v>
      </c>
      <c r="G5" s="462">
        <v>763</v>
      </c>
      <c r="H5" s="462">
        <v>646</v>
      </c>
    </row>
    <row r="6" spans="1:10" ht="13.5" customHeight="1" x14ac:dyDescent="0.15">
      <c r="A6" s="705"/>
      <c r="B6" s="187"/>
      <c r="C6" s="182" t="s">
        <v>195</v>
      </c>
      <c r="D6" s="463">
        <v>1094</v>
      </c>
      <c r="E6" s="463">
        <v>1019</v>
      </c>
      <c r="F6" s="475" t="s">
        <v>135</v>
      </c>
      <c r="G6" s="475" t="s">
        <v>135</v>
      </c>
      <c r="H6" s="464" t="s">
        <v>135</v>
      </c>
    </row>
    <row r="7" spans="1:10" ht="13.5" customHeight="1" x14ac:dyDescent="0.15">
      <c r="A7" s="705"/>
      <c r="B7" s="184"/>
      <c r="C7" s="182" t="s">
        <v>194</v>
      </c>
      <c r="D7" s="463" t="s">
        <v>135</v>
      </c>
      <c r="E7" s="463" t="s">
        <v>135</v>
      </c>
      <c r="F7" s="463" t="s">
        <v>135</v>
      </c>
      <c r="G7" s="463" t="s">
        <v>135</v>
      </c>
      <c r="H7" s="464" t="s">
        <v>135</v>
      </c>
    </row>
    <row r="8" spans="1:10" ht="13.5" customHeight="1" x14ac:dyDescent="0.15">
      <c r="A8" s="705"/>
      <c r="B8" s="184"/>
      <c r="C8" s="182" t="s">
        <v>193</v>
      </c>
      <c r="D8" s="463" t="s">
        <v>135</v>
      </c>
      <c r="E8" s="463" t="s">
        <v>135</v>
      </c>
      <c r="F8" s="463">
        <v>816</v>
      </c>
      <c r="G8" s="464">
        <v>763</v>
      </c>
      <c r="H8" s="464">
        <v>646</v>
      </c>
    </row>
    <row r="9" spans="1:10" ht="13.5" customHeight="1" x14ac:dyDescent="0.15">
      <c r="A9" s="705"/>
      <c r="B9" s="184"/>
      <c r="C9" s="182" t="s">
        <v>192</v>
      </c>
      <c r="D9" s="463">
        <v>2</v>
      </c>
      <c r="E9" s="463">
        <v>1</v>
      </c>
      <c r="F9" s="463">
        <v>1</v>
      </c>
      <c r="G9" s="464" t="s">
        <v>135</v>
      </c>
      <c r="H9" s="464" t="s">
        <v>135</v>
      </c>
    </row>
    <row r="10" spans="1:10" ht="13.5" customHeight="1" x14ac:dyDescent="0.15">
      <c r="A10" s="706"/>
      <c r="B10" s="715" t="s">
        <v>160</v>
      </c>
      <c r="C10" s="716"/>
      <c r="D10" s="465">
        <f t="shared" ref="D10:H10" si="0">D5/D4*100</f>
        <v>2.692610062893082</v>
      </c>
      <c r="E10" s="465">
        <f t="shared" si="0"/>
        <v>2.3761822671574335</v>
      </c>
      <c r="F10" s="465">
        <f t="shared" si="0"/>
        <v>1.8428294311363738</v>
      </c>
      <c r="G10" s="465">
        <f t="shared" si="0"/>
        <v>1.68809044447886</v>
      </c>
      <c r="H10" s="465">
        <f t="shared" si="0"/>
        <v>1.4380161609865769</v>
      </c>
    </row>
    <row r="11" spans="1:10" ht="15" customHeight="1" x14ac:dyDescent="0.15">
      <c r="A11" s="704" t="s">
        <v>191</v>
      </c>
      <c r="B11" s="714" t="s">
        <v>186</v>
      </c>
      <c r="C11" s="698"/>
      <c r="D11" s="466">
        <v>18591</v>
      </c>
      <c r="E11" s="466">
        <v>18500</v>
      </c>
      <c r="F11" s="466">
        <v>17654</v>
      </c>
      <c r="G11" s="467">
        <v>18075</v>
      </c>
      <c r="H11" s="467">
        <v>17176</v>
      </c>
      <c r="I11" s="190"/>
    </row>
    <row r="12" spans="1:10" ht="15" customHeight="1" x14ac:dyDescent="0.15">
      <c r="A12" s="705"/>
      <c r="B12" s="187"/>
      <c r="C12" s="182" t="s">
        <v>190</v>
      </c>
      <c r="D12" s="463">
        <v>3</v>
      </c>
      <c r="E12" s="463">
        <v>1</v>
      </c>
      <c r="F12" s="463">
        <v>4</v>
      </c>
      <c r="G12" s="464">
        <v>3</v>
      </c>
      <c r="H12" s="464">
        <v>3</v>
      </c>
    </row>
    <row r="13" spans="1:10" ht="15" customHeight="1" x14ac:dyDescent="0.15">
      <c r="A13" s="705"/>
      <c r="B13" s="184"/>
      <c r="C13" s="182" t="s">
        <v>189</v>
      </c>
      <c r="D13" s="463">
        <v>3429</v>
      </c>
      <c r="E13" s="463">
        <v>3080</v>
      </c>
      <c r="F13" s="463">
        <v>2806</v>
      </c>
      <c r="G13" s="464">
        <v>2619</v>
      </c>
      <c r="H13" s="464">
        <v>2485</v>
      </c>
      <c r="J13" s="188"/>
    </row>
    <row r="14" spans="1:10" ht="15" customHeight="1" x14ac:dyDescent="0.15">
      <c r="A14" s="705"/>
      <c r="B14" s="184"/>
      <c r="C14" s="182" t="s">
        <v>188</v>
      </c>
      <c r="D14" s="463">
        <v>15159</v>
      </c>
      <c r="E14" s="463">
        <v>15419</v>
      </c>
      <c r="F14" s="463">
        <v>14844</v>
      </c>
      <c r="G14" s="464">
        <v>15453</v>
      </c>
      <c r="H14" s="464">
        <v>14688</v>
      </c>
      <c r="J14" s="188"/>
    </row>
    <row r="15" spans="1:10" ht="15" customHeight="1" x14ac:dyDescent="0.15">
      <c r="A15" s="706"/>
      <c r="B15" s="715" t="s">
        <v>160</v>
      </c>
      <c r="C15" s="716"/>
      <c r="D15" s="468">
        <f t="shared" ref="D15:H15" si="1">D11/D4*100</f>
        <v>45.673643867924532</v>
      </c>
      <c r="E15" s="468">
        <f t="shared" si="1"/>
        <v>43.097423472953459</v>
      </c>
      <c r="F15" s="468">
        <f t="shared" si="1"/>
        <v>39.820453827761987</v>
      </c>
      <c r="G15" s="468">
        <f t="shared" si="1"/>
        <v>39.989822783689903</v>
      </c>
      <c r="H15" s="468">
        <f t="shared" si="1"/>
        <v>38.234312045054871</v>
      </c>
      <c r="J15" s="188"/>
    </row>
    <row r="16" spans="1:10" ht="14.25" x14ac:dyDescent="0.15">
      <c r="A16" s="707" t="s">
        <v>187</v>
      </c>
      <c r="B16" s="714" t="s">
        <v>186</v>
      </c>
      <c r="C16" s="717"/>
      <c r="D16" s="461">
        <v>20853</v>
      </c>
      <c r="E16" s="461">
        <v>22773</v>
      </c>
      <c r="F16" s="461">
        <v>23689</v>
      </c>
      <c r="G16" s="462">
        <v>24790</v>
      </c>
      <c r="H16" s="462">
        <v>25927</v>
      </c>
      <c r="J16" s="188"/>
    </row>
    <row r="17" spans="1:8" ht="26.45" customHeight="1" x14ac:dyDescent="0.15">
      <c r="A17" s="708"/>
      <c r="B17" s="187"/>
      <c r="C17" s="182" t="s">
        <v>185</v>
      </c>
      <c r="D17" s="463">
        <v>215</v>
      </c>
      <c r="E17" s="463">
        <v>199</v>
      </c>
      <c r="F17" s="463">
        <v>252</v>
      </c>
      <c r="G17" s="464">
        <v>255</v>
      </c>
      <c r="H17" s="464">
        <v>256</v>
      </c>
    </row>
    <row r="18" spans="1:8" ht="14.25" x14ac:dyDescent="0.15">
      <c r="A18" s="708"/>
      <c r="B18" s="184"/>
      <c r="C18" s="182" t="s">
        <v>184</v>
      </c>
      <c r="D18" s="463">
        <v>2247</v>
      </c>
      <c r="E18" s="463" t="s">
        <v>135</v>
      </c>
      <c r="F18" s="463" t="s">
        <v>135</v>
      </c>
      <c r="G18" s="463" t="s">
        <v>135</v>
      </c>
      <c r="H18" s="464" t="s">
        <v>135</v>
      </c>
    </row>
    <row r="19" spans="1:8" ht="14.25" x14ac:dyDescent="0.15">
      <c r="A19" s="708"/>
      <c r="B19" s="184"/>
      <c r="C19" s="182" t="s">
        <v>183</v>
      </c>
      <c r="D19" s="463" t="s">
        <v>135</v>
      </c>
      <c r="E19" s="463">
        <v>697</v>
      </c>
      <c r="F19" s="463">
        <v>974</v>
      </c>
      <c r="G19" s="464">
        <v>981</v>
      </c>
      <c r="H19" s="464">
        <v>1121</v>
      </c>
    </row>
    <row r="20" spans="1:8" ht="14.25" x14ac:dyDescent="0.15">
      <c r="A20" s="708"/>
      <c r="B20" s="184"/>
      <c r="C20" s="182" t="s">
        <v>182</v>
      </c>
      <c r="D20" s="463" t="s">
        <v>135</v>
      </c>
      <c r="E20" s="463">
        <v>2015</v>
      </c>
      <c r="F20" s="463" t="s">
        <v>135</v>
      </c>
      <c r="G20" s="463" t="s">
        <v>135</v>
      </c>
      <c r="H20" s="464" t="s">
        <v>135</v>
      </c>
    </row>
    <row r="21" spans="1:8" ht="14.25" x14ac:dyDescent="0.15">
      <c r="A21" s="708"/>
      <c r="B21" s="184"/>
      <c r="C21" s="182" t="s">
        <v>181</v>
      </c>
      <c r="D21" s="463" t="s">
        <v>135</v>
      </c>
      <c r="E21" s="463" t="s">
        <v>135</v>
      </c>
      <c r="F21" s="463">
        <v>2120</v>
      </c>
      <c r="G21" s="464">
        <v>2119</v>
      </c>
      <c r="H21" s="464">
        <v>2153</v>
      </c>
    </row>
    <row r="22" spans="1:8" ht="28.15" customHeight="1" x14ac:dyDescent="0.15">
      <c r="A22" s="708"/>
      <c r="B22" s="184"/>
      <c r="C22" s="182" t="s">
        <v>180</v>
      </c>
      <c r="D22" s="466">
        <v>7578</v>
      </c>
      <c r="E22" s="463" t="s">
        <v>135</v>
      </c>
      <c r="F22" s="463" t="s">
        <v>135</v>
      </c>
      <c r="G22" s="463" t="s">
        <v>135</v>
      </c>
      <c r="H22" s="464" t="s">
        <v>135</v>
      </c>
    </row>
    <row r="23" spans="1:8" ht="14.25" x14ac:dyDescent="0.15">
      <c r="A23" s="708"/>
      <c r="B23" s="184"/>
      <c r="C23" s="182" t="s">
        <v>179</v>
      </c>
      <c r="D23" s="463" t="s">
        <v>135</v>
      </c>
      <c r="E23" s="463">
        <v>5906</v>
      </c>
      <c r="F23" s="463" t="s">
        <v>135</v>
      </c>
      <c r="G23" s="463" t="s">
        <v>135</v>
      </c>
      <c r="H23" s="464" t="s">
        <v>135</v>
      </c>
    </row>
    <row r="24" spans="1:8" ht="14.25" x14ac:dyDescent="0.15">
      <c r="A24" s="708"/>
      <c r="B24" s="184"/>
      <c r="C24" s="182" t="s">
        <v>178</v>
      </c>
      <c r="D24" s="463" t="s">
        <v>135</v>
      </c>
      <c r="E24" s="463" t="s">
        <v>135</v>
      </c>
      <c r="F24" s="463">
        <v>6167</v>
      </c>
      <c r="G24" s="464">
        <v>5590</v>
      </c>
      <c r="H24" s="464">
        <v>5731</v>
      </c>
    </row>
    <row r="25" spans="1:8" ht="14.25" x14ac:dyDescent="0.15">
      <c r="A25" s="708"/>
      <c r="B25" s="184"/>
      <c r="C25" s="182" t="s">
        <v>177</v>
      </c>
      <c r="D25" s="463">
        <v>692</v>
      </c>
      <c r="E25" s="463">
        <v>685</v>
      </c>
      <c r="F25" s="464" t="s">
        <v>135</v>
      </c>
      <c r="G25" s="464" t="s">
        <v>135</v>
      </c>
      <c r="H25" s="464" t="s">
        <v>135</v>
      </c>
    </row>
    <row r="26" spans="1:8" ht="14.25" x14ac:dyDescent="0.15">
      <c r="A26" s="708"/>
      <c r="B26" s="184"/>
      <c r="C26" s="182" t="s">
        <v>176</v>
      </c>
      <c r="D26" s="463" t="s">
        <v>135</v>
      </c>
      <c r="E26" s="463" t="s">
        <v>135</v>
      </c>
      <c r="F26" s="463">
        <v>648</v>
      </c>
      <c r="G26" s="464">
        <v>698</v>
      </c>
      <c r="H26" s="464">
        <v>670</v>
      </c>
    </row>
    <row r="27" spans="1:8" ht="14.25" x14ac:dyDescent="0.15">
      <c r="A27" s="708"/>
      <c r="B27" s="184"/>
      <c r="C27" s="182" t="s">
        <v>175</v>
      </c>
      <c r="D27" s="463">
        <v>256</v>
      </c>
      <c r="E27" s="463">
        <v>321</v>
      </c>
      <c r="F27" s="463" t="s">
        <v>135</v>
      </c>
      <c r="G27" s="463" t="s">
        <v>135</v>
      </c>
      <c r="H27" s="464" t="s">
        <v>135</v>
      </c>
    </row>
    <row r="28" spans="1:8" ht="14.25" x14ac:dyDescent="0.15">
      <c r="A28" s="708"/>
      <c r="B28" s="184"/>
      <c r="C28" s="182" t="s">
        <v>174</v>
      </c>
      <c r="D28" s="463" t="s">
        <v>135</v>
      </c>
      <c r="E28" s="463" t="s">
        <v>135</v>
      </c>
      <c r="F28" s="463">
        <v>520</v>
      </c>
      <c r="G28" s="464">
        <v>670</v>
      </c>
      <c r="H28" s="464">
        <v>663</v>
      </c>
    </row>
    <row r="29" spans="1:8" ht="14.25" x14ac:dyDescent="0.15">
      <c r="A29" s="708"/>
      <c r="B29" s="184"/>
      <c r="C29" s="182" t="s">
        <v>173</v>
      </c>
      <c r="D29" s="463">
        <v>8955</v>
      </c>
      <c r="E29" s="463" t="s">
        <v>135</v>
      </c>
      <c r="F29" s="463" t="s">
        <v>135</v>
      </c>
      <c r="G29" s="463" t="s">
        <v>135</v>
      </c>
      <c r="H29" s="464" t="s">
        <v>135</v>
      </c>
    </row>
    <row r="30" spans="1:8" ht="28.5" x14ac:dyDescent="0.15">
      <c r="A30" s="708"/>
      <c r="B30" s="184"/>
      <c r="C30" s="182" t="s">
        <v>172</v>
      </c>
      <c r="D30" s="463" t="s">
        <v>135</v>
      </c>
      <c r="E30" s="463" t="s">
        <v>135</v>
      </c>
      <c r="F30" s="463">
        <v>1182</v>
      </c>
      <c r="G30" s="464">
        <v>1301</v>
      </c>
      <c r="H30" s="464">
        <v>1555</v>
      </c>
    </row>
    <row r="31" spans="1:8" ht="14.25" x14ac:dyDescent="0.15">
      <c r="A31" s="708"/>
      <c r="B31" s="184"/>
      <c r="C31" s="182" t="s">
        <v>171</v>
      </c>
      <c r="D31" s="463" t="s">
        <v>135</v>
      </c>
      <c r="E31" s="463">
        <v>1822</v>
      </c>
      <c r="F31" s="464" t="s">
        <v>135</v>
      </c>
      <c r="G31" s="464" t="s">
        <v>135</v>
      </c>
      <c r="H31" s="464" t="s">
        <v>135</v>
      </c>
    </row>
    <row r="32" spans="1:8" ht="24" customHeight="1" x14ac:dyDescent="0.15">
      <c r="A32" s="708"/>
      <c r="B32" s="184"/>
      <c r="C32" s="182" t="s">
        <v>170</v>
      </c>
      <c r="D32" s="463" t="s">
        <v>135</v>
      </c>
      <c r="E32" s="463" t="s">
        <v>135</v>
      </c>
      <c r="F32" s="463">
        <v>2053</v>
      </c>
      <c r="G32" s="464">
        <v>2097</v>
      </c>
      <c r="H32" s="464">
        <v>1945</v>
      </c>
    </row>
    <row r="33" spans="1:8" ht="28.5" x14ac:dyDescent="0.15">
      <c r="A33" s="708"/>
      <c r="B33" s="184"/>
      <c r="C33" s="182" t="s">
        <v>169</v>
      </c>
      <c r="D33" s="463" t="s">
        <v>135</v>
      </c>
      <c r="E33" s="463" t="s">
        <v>135</v>
      </c>
      <c r="F33" s="463">
        <v>1275</v>
      </c>
      <c r="G33" s="464">
        <v>1222</v>
      </c>
      <c r="H33" s="464">
        <v>1157</v>
      </c>
    </row>
    <row r="34" spans="1:8" ht="14.25" x14ac:dyDescent="0.15">
      <c r="A34" s="708"/>
      <c r="B34" s="184"/>
      <c r="C34" s="182" t="s">
        <v>168</v>
      </c>
      <c r="D34" s="463" t="s">
        <v>135</v>
      </c>
      <c r="E34" s="463">
        <v>1496</v>
      </c>
      <c r="F34" s="463">
        <v>1598</v>
      </c>
      <c r="G34" s="464">
        <v>1744</v>
      </c>
      <c r="H34" s="464">
        <v>1983</v>
      </c>
    </row>
    <row r="35" spans="1:8" ht="14.25" x14ac:dyDescent="0.15">
      <c r="A35" s="708"/>
      <c r="B35" s="186"/>
      <c r="C35" s="182" t="s">
        <v>167</v>
      </c>
      <c r="D35" s="463" t="s">
        <v>135</v>
      </c>
      <c r="E35" s="463">
        <v>3114</v>
      </c>
      <c r="F35" s="463">
        <v>3673</v>
      </c>
      <c r="G35" s="464">
        <v>4616</v>
      </c>
      <c r="H35" s="464">
        <v>5037</v>
      </c>
    </row>
    <row r="36" spans="1:8" ht="14.25" x14ac:dyDescent="0.15">
      <c r="A36" s="708"/>
      <c r="B36" s="184"/>
      <c r="C36" s="182" t="s">
        <v>166</v>
      </c>
      <c r="D36" s="463" t="s">
        <v>135</v>
      </c>
      <c r="E36" s="463">
        <v>289</v>
      </c>
      <c r="F36" s="463">
        <v>147</v>
      </c>
      <c r="G36" s="464">
        <v>192</v>
      </c>
      <c r="H36" s="464">
        <v>209</v>
      </c>
    </row>
    <row r="37" spans="1:8" ht="28.9" customHeight="1" x14ac:dyDescent="0.15">
      <c r="A37" s="708"/>
      <c r="B37" s="184"/>
      <c r="C37" s="182" t="s">
        <v>165</v>
      </c>
      <c r="D37" s="463" t="s">
        <v>135</v>
      </c>
      <c r="E37" s="463">
        <v>5241</v>
      </c>
      <c r="F37" s="463">
        <v>2042</v>
      </c>
      <c r="G37" s="464">
        <v>2299</v>
      </c>
      <c r="H37" s="464">
        <v>2367</v>
      </c>
    </row>
    <row r="38" spans="1:8" ht="28.9" customHeight="1" x14ac:dyDescent="0.15">
      <c r="A38" s="708"/>
      <c r="B38" s="184"/>
      <c r="C38" s="182" t="s">
        <v>164</v>
      </c>
      <c r="D38" s="463">
        <v>910</v>
      </c>
      <c r="E38" s="463">
        <v>988</v>
      </c>
      <c r="F38" s="463" t="s">
        <v>135</v>
      </c>
      <c r="G38" s="463" t="s">
        <v>135</v>
      </c>
      <c r="H38" s="464" t="s">
        <v>135</v>
      </c>
    </row>
    <row r="39" spans="1:8" ht="28.9" customHeight="1" x14ac:dyDescent="0.15">
      <c r="A39" s="708"/>
      <c r="B39" s="183"/>
      <c r="C39" s="182" t="s">
        <v>163</v>
      </c>
      <c r="D39" s="463" t="s">
        <v>135</v>
      </c>
      <c r="E39" s="463" t="s">
        <v>135</v>
      </c>
      <c r="F39" s="463">
        <v>1038</v>
      </c>
      <c r="G39" s="469">
        <v>1006</v>
      </c>
      <c r="H39" s="469">
        <v>1080</v>
      </c>
    </row>
    <row r="40" spans="1:8" ht="14.25" x14ac:dyDescent="0.15">
      <c r="A40" s="709"/>
      <c r="B40" s="695" t="s">
        <v>160</v>
      </c>
      <c r="C40" s="696"/>
      <c r="D40" s="465">
        <f t="shared" ref="D40:H40" si="2">D16/D4*100</f>
        <v>51.230837264150942</v>
      </c>
      <c r="E40" s="465">
        <f t="shared" si="2"/>
        <v>53.051763499976701</v>
      </c>
      <c r="F40" s="465">
        <f t="shared" si="2"/>
        <v>53.433031082239367</v>
      </c>
      <c r="G40" s="465">
        <f t="shared" si="2"/>
        <v>54.846346158100843</v>
      </c>
      <c r="H40" s="465">
        <f t="shared" si="2"/>
        <v>57.714311154642381</v>
      </c>
    </row>
    <row r="41" spans="1:8" ht="22.15" customHeight="1" x14ac:dyDescent="0.15">
      <c r="A41" s="710" t="s">
        <v>162</v>
      </c>
      <c r="B41" s="697" t="s">
        <v>161</v>
      </c>
      <c r="C41" s="698"/>
      <c r="D41" s="466">
        <v>164</v>
      </c>
      <c r="E41" s="466">
        <v>633</v>
      </c>
      <c r="F41" s="466">
        <v>2174</v>
      </c>
      <c r="G41" s="467">
        <v>1571</v>
      </c>
      <c r="H41" s="467">
        <v>1174</v>
      </c>
    </row>
    <row r="42" spans="1:8" ht="22.5" customHeight="1" thickBot="1" x14ac:dyDescent="0.2">
      <c r="A42" s="711"/>
      <c r="B42" s="699" t="s">
        <v>160</v>
      </c>
      <c r="C42" s="700"/>
      <c r="D42" s="470">
        <f>D41/D4*100</f>
        <v>0.40290880503144655</v>
      </c>
      <c r="E42" s="470">
        <f t="shared" ref="E42:H42" si="3">E41/E4*100</f>
        <v>1.4746307599124073</v>
      </c>
      <c r="F42" s="470">
        <f t="shared" si="3"/>
        <v>4.9036856588622735</v>
      </c>
      <c r="G42" s="470">
        <f t="shared" si="3"/>
        <v>3.4757406137303923</v>
      </c>
      <c r="H42" s="521">
        <f t="shared" si="3"/>
        <v>2.6133606393161632</v>
      </c>
    </row>
    <row r="43" spans="1:8" ht="18.75" customHeight="1" x14ac:dyDescent="0.15">
      <c r="A43" s="179" t="s">
        <v>546</v>
      </c>
      <c r="G43" s="178"/>
      <c r="H43" s="178" t="s">
        <v>159</v>
      </c>
    </row>
    <row r="44" spans="1:8" ht="18.75" customHeight="1" x14ac:dyDescent="0.15">
      <c r="A44" s="694" t="s">
        <v>547</v>
      </c>
      <c r="B44" s="694"/>
      <c r="C44" s="694"/>
      <c r="D44" s="694"/>
      <c r="E44" s="694"/>
      <c r="F44" s="694"/>
      <c r="G44" s="694"/>
      <c r="H44" s="694"/>
    </row>
  </sheetData>
  <mergeCells count="15">
    <mergeCell ref="A44:H44"/>
    <mergeCell ref="B40:C40"/>
    <mergeCell ref="B41:C41"/>
    <mergeCell ref="B42:C42"/>
    <mergeCell ref="A3:C3"/>
    <mergeCell ref="A5:A10"/>
    <mergeCell ref="A16:A40"/>
    <mergeCell ref="A41:A42"/>
    <mergeCell ref="A4:C4"/>
    <mergeCell ref="A11:A15"/>
    <mergeCell ref="B5:C5"/>
    <mergeCell ref="B10:C10"/>
    <mergeCell ref="B11:C11"/>
    <mergeCell ref="B15:C15"/>
    <mergeCell ref="B16:C1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</vt:i4>
      </vt:variant>
    </vt:vector>
  </HeadingPairs>
  <TitlesOfParts>
    <vt:vector size="26" baseType="lpstr"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30-2</vt:lpstr>
      <vt:lpstr>38-2</vt:lpstr>
      <vt:lpstr>39-2</vt:lpstr>
      <vt:lpstr>39-3</vt:lpstr>
      <vt:lpstr>'25'!Print_Area</vt:lpstr>
      <vt:lpstr>'39'!Print_Area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TBl1056</cp:lastModifiedBy>
  <cp:lastPrinted>2023-10-26T02:09:02Z</cp:lastPrinted>
  <dcterms:created xsi:type="dcterms:W3CDTF">2018-10-04T04:38:00Z</dcterms:created>
  <dcterms:modified xsi:type="dcterms:W3CDTF">2026-03-18T02:30:38Z</dcterms:modified>
</cp:coreProperties>
</file>