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3_公共下水道\"/>
    </mc:Choice>
  </mc:AlternateContent>
  <xr:revisionPtr revIDLastSave="0" documentId="13_ncr:1_{75675A14-F6D8-46B9-B5EF-18CC56AEB9F4}" xr6:coauthVersionLast="47" xr6:coauthVersionMax="47" xr10:uidLastSave="{00000000-0000-0000-0000-000000000000}"/>
  <workbookProtection workbookAlgorithmName="SHA-512" workbookHashValue="xsC0GXk0DPUNI3jLOG4XDxrd6KWEhNnUfx5ZhcG3jejUIusFuNH7WaLfWi0R7azxD5AGQL/X/aAcYvMbyQuHKg==" workbookSaltValue="hAXvnsxqGayM9cSAw6ZAiQ=="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AT8" i="4" s="1"/>
  <c r="S6" i="5"/>
  <c r="AL8" i="4" s="1"/>
  <c r="R6" i="5"/>
  <c r="AD10" i="4" s="1"/>
  <c r="Q6" i="5"/>
  <c r="W10" i="4" s="1"/>
  <c r="P6" i="5"/>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G85" i="4"/>
  <c r="E85" i="4"/>
  <c r="BB10" i="4"/>
  <c r="P10" i="4"/>
  <c r="W8"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<sst xmlns="http://schemas.openxmlformats.org/spreadsheetml/2006/main" count="236" uniqueCount="115">
  <si>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</si>
  <si>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</si>
  <si>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</si>
  <si>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</si>
  <si>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</si>
  <si>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</si>
  <si>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</si>
  <si>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</si>
  <si>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</si>
  <si>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</si>
  <si>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</si>
  <si>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</si>
  <si>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</si>
  <si>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</si>
  <si>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</si>
  <si>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</si>
  <si>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</si>
  <si>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</si>
  <si>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</si>
  <si>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</si>
  <si>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</si>
  <si>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</si>
  <si>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</si>
  <si>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</si>
  <si>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</si>
  <si>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</si>
  <si>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</si>
  <si>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</si>
  <si>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</si>
  <si>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</si>
  <si>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</si>
  <si>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</si>
  <si>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</si>
  <si>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</si>
  <si>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</si>
  <si>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</si>
  <si>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</si>
  <si>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</si>
  <si>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</si>
  <si>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</si>
  <si>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</si>
  <si>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</si>
  <si>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</si>
  <si>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</si>
  <si>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</si>
  <si>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</si>
  <si>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</si>
  <si>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</si>
  <si>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</si>
  <si>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</si>
  <si>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</si>
  <si>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</si>
  <si>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</si>
  <si>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</si>
  <si>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</si>
  <si>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</si>
  <si>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</si>
  <si>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</si>
  <si>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</si>
  <si>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</si>
  <si>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</si>
  <si>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</si>
  <si>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</si>
  <si>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</si>
  <si>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</si>
  <si>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</si>
  <si>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</si>
  <si>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</si>
  <si>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</si>
  <si>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</si>
  <si>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</si>
  <si>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</si>
  <si>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</si>
  <si>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</si>
  <si>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</si>
  <si>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</si>
  <si>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</si>
  <si>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</si>
  <si>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</si>
  <si>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</si>
  <si>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</si>
  <si>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</si>
  <si>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</si>
  <si>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</si>
  <si>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</si>
  <si>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</si>
  <si>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</si>
  <si>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</si>
  <si>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</si>
  <si>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</si>
  <si>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</si>
  <si>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</si>
  <si>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</si>
  <si>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</si>
  <si>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</si>
  <si>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大府市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</si>
  <si>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</si>
  <si>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</si>
  <si>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</si>
  <si>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</si>
  <si>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</si>
  <si>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</si>
  <si>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</si>
  <si>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</si>
  <si>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</si>
  <si>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</si>
  <si>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</si>
  <si>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</si>
  <si>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</si>
  <si>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</si>
  <si>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</si>
  <si>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</si>
  <si>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t>①経常収支比率は、他会計補助金、長期前受金戻入の減により、前年度比24.29ポイント減ですが、100％以上となっており、単年度の収支は黒字です。しかし、一般会計繰入金に依存しているため、今後も経営健全化に努める必要があります。
②累積欠損比率は、純利益を計上しているため、０％を維持しています。
③流動比率は、流動負債のうち企業債償還金の比率が大きく、流動資産で流動負債を賄えていません。現在は償還額を超えない範囲での借入を続けており、徐々に改善されています。
④企業債残高対事業規模比率は、全国平均、類似団体平均をともに上回っています。現在は償還額を超えない範囲での借入を続けており、企業債残高が減少しているため、徐々に改善されています。
⑤経費回収率は、類似団体平均を大きく下回っており、下水道使用料収入で汚水処理費を賄えていません。令和７年４月に使用料改定を実施</t>
    </r>
    <r>
      <rPr>
        <sz val="11"/>
        <color rgb="FFFF0000"/>
        <rFont val="ＭＳ ゴシック"/>
        <family val="3"/>
        <charset val="128"/>
      </rPr>
      <t>する</t>
    </r>
    <r>
      <rPr>
        <sz val="11"/>
        <color theme="1"/>
        <rFont val="ＭＳ ゴシック"/>
        <family val="3"/>
        <charset val="128"/>
      </rPr>
      <t>ため、改善が見込まれますが、引き続き、経費回収率改善に努めていきます。
⑥汚水処理原価は、全国平均、類似団体平均をともに上回っています。今後も引き続き維持管理費の削減や接続率向上による有収水量増加の取組が必要です。
⑧水洗化率は、全国平均、類似団体平均をともに下回っており、今後も、水質保全のために100％を目指し、戸別訪問等による普及推進活動に努めていきます。</t>
    </r>
    <phoneticPr fontId="4"/>
  </si>
  <si>
    <r>
      <t>①有形固定資産減価償却率、</t>
    </r>
    <r>
      <rPr>
        <sz val="11"/>
        <color rgb="FFFF0000"/>
        <rFont val="ＭＳ ゴシック"/>
        <family val="3"/>
        <charset val="128"/>
      </rPr>
      <t>②</t>
    </r>
    <r>
      <rPr>
        <sz val="11"/>
        <color theme="1"/>
        <rFont val="ＭＳ ゴシック"/>
        <family val="3"/>
        <charset val="128"/>
      </rPr>
      <t>管渠老朽化率は、全国平均、類似団体平均をともに下回っています。平成初期以降に多くの管渠を整備しており、法定耐用年数に迫る管渠は少数となっています。そのため、減価償却率、管渠老朽化率は低くなっています。
③管渠改善率は、全国平均、類似団体平均をともに下回っておりますが、老朽化した管渠が少ないことが一因にあります。しかし、今後更新時期を迎えるため、ストックマネジメント計画を策定・更新し、下水道施設更新費用の削減・平準化と費用捻出の方法を引き続き検討していきます。</t>
    </r>
    <phoneticPr fontId="4"/>
  </si>
  <si>
    <r>
      <t>　境川流域下水道として広域的な管理となっており、単独下水道はありません。経費回収率が低く、一般会計繰入金に依存した厳しい経営状況が続いています。本市では、市街化区域の汚水整備が平成26年度に概ね完了し、今後は、雨水対策整備に係る事業や施設の老朽化対策事業の割合が大きくなる見込みです。下水道事業を継続していくために、国庫補助金等財源確保をしながら整備費、更新費用の平準化と企業債残高の減少を目指します。
　令和５年度に経営戦略を改定し、令和６年度にはストックマネジメント計画を更新しており、費用の削減や平準化を図っています。下水道使用料改定について、令和３年度に経営・財務マネジメント強化事業を活用して検討し、</t>
    </r>
    <r>
      <rPr>
        <sz val="11"/>
        <color rgb="FFFF0000"/>
        <rFont val="ＭＳ ゴシック"/>
        <family val="3"/>
        <charset val="128"/>
      </rPr>
      <t>使用料改定を</t>
    </r>
    <r>
      <rPr>
        <sz val="11"/>
        <color theme="1"/>
        <rFont val="ＭＳ ゴシック"/>
        <family val="3"/>
        <charset val="128"/>
      </rPr>
      <t>令和４年10月に</t>
    </r>
    <r>
      <rPr>
        <sz val="11"/>
        <color rgb="FFFF0000"/>
        <rFont val="ＭＳ ゴシック"/>
        <family val="3"/>
        <charset val="128"/>
      </rPr>
      <t>実施、</t>
    </r>
    <r>
      <rPr>
        <sz val="11"/>
        <color theme="1"/>
        <rFont val="ＭＳ ゴシック"/>
        <family val="3"/>
        <charset val="128"/>
      </rPr>
      <t>令和７年４月に</t>
    </r>
    <r>
      <rPr>
        <sz val="11"/>
        <color rgb="FFFF0000"/>
        <rFont val="ＭＳ ゴシック"/>
        <family val="3"/>
        <charset val="128"/>
      </rPr>
      <t>再度実施します。</t>
    </r>
    <rPh sb="305" eb="308">
      <t>シヨウリョウ</t>
    </rPh>
    <rPh sb="308" eb="310">
      <t>カイテイ</t>
    </rPh>
    <rPh sb="319" eb="321">
      <t>ジッシ</t>
    </rPh>
    <rPh sb="329" eb="331">
      <t>サイド</t>
    </rPh>
    <rPh sb="331" eb="333">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</si>
</sst>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0.2</c:v>
                </c:pt>
                <c:pt idx="2">
                  <c:v>0.09</c:v>
                </c:pt>
                <c:pt idx="3">
                  <c:v>0.01</c:v>
                </c:pt>
                <c:pt idx="4" formatCode="#,##0.00;&quot;△&quot;#,##0.00">
                  <c:v>0</c:v>
                </c:pt>
              </c:numCache>
            </c:numRef>
          </c:val>
          <c:extLst>
            <c:ext xmlns:c16="http://schemas.microsoft.com/office/drawing/2014/chart" uri="{C3380CC4-5D6E-409C-BE32-E72D297353CC}">
              <c16:uniqueId val="{00000000-F581-471F-B56A-608D12276C5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0.24</c:v>
                </c:pt>
                <c:pt idx="2">
                  <c:v>0.14000000000000001</c:v>
                </c:pt>
                <c:pt idx="3">
                  <c:v>0.06</c:v>
                </c:pt>
                <c:pt idx="4">
                  <c:v>7.0000000000000007E-2</c:v>
                </c:pt>
              </c:numCache>
            </c:numRef>
          </c:val>
          <c:smooth val="0"/>
          <c:extLst>
            <c:ext xmlns:c16="http://schemas.microsoft.com/office/drawing/2014/chart" uri="{C3380CC4-5D6E-409C-BE32-E72D297353CC}">
              <c16:uniqueId val="{00000001-F581-471F-B56A-608D12276C5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4D4-4ACF-A37B-74CF8531E27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60.78</c:v>
                </c:pt>
                <c:pt idx="1">
                  <c:v>59.96</c:v>
                </c:pt>
                <c:pt idx="2">
                  <c:v>59.9</c:v>
                </c:pt>
                <c:pt idx="3">
                  <c:v>60.13</c:v>
                </c:pt>
                <c:pt idx="4">
                  <c:v>62.51</c:v>
                </c:pt>
              </c:numCache>
            </c:numRef>
          </c:val>
          <c:smooth val="0"/>
          <c:extLst>
            <c:ext xmlns:c16="http://schemas.microsoft.com/office/drawing/2014/chart" uri="{C3380CC4-5D6E-409C-BE32-E72D297353CC}">
              <c16:uniqueId val="{00000001-64D4-4ACF-A37B-74CF8531E27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93.74</c:v>
                </c:pt>
                <c:pt idx="1">
                  <c:v>93.84</c:v>
                </c:pt>
                <c:pt idx="2">
                  <c:v>93.99</c:v>
                </c:pt>
                <c:pt idx="3">
                  <c:v>93.98</c:v>
                </c:pt>
                <c:pt idx="4">
                  <c:v>94.05</c:v>
                </c:pt>
              </c:numCache>
            </c:numRef>
          </c:val>
          <c:extLst>
            <c:ext xmlns:c16="http://schemas.microsoft.com/office/drawing/2014/chart" uri="{C3380CC4-5D6E-409C-BE32-E72D297353CC}">
              <c16:uniqueId val="{00000000-09A3-4E5D-B815-4B7A3D95921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94.17</c:v>
                </c:pt>
                <c:pt idx="1">
                  <c:v>94.27</c:v>
                </c:pt>
                <c:pt idx="2">
                  <c:v>94.46</c:v>
                </c:pt>
                <c:pt idx="3">
                  <c:v>94.37</c:v>
                </c:pt>
                <c:pt idx="4">
                  <c:v>94.61</c:v>
                </c:pt>
              </c:numCache>
            </c:numRef>
          </c:val>
          <c:smooth val="0"/>
          <c:extLst>
            <c:ext xmlns:c16="http://schemas.microsoft.com/office/drawing/2014/chart" uri="{C3380CC4-5D6E-409C-BE32-E72D297353CC}">
              <c16:uniqueId val="{00000001-09A3-4E5D-B815-4B7A3D95921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105.78</c:v>
                </c:pt>
                <c:pt idx="1">
                  <c:v>122.94</c:v>
                </c:pt>
                <c:pt idx="2">
                  <c:v>124.17</c:v>
                </c:pt>
                <c:pt idx="3">
                  <c:v>124.61</c:v>
                </c:pt>
                <c:pt idx="4">
                  <c:v>100.32</c:v>
                </c:pt>
              </c:numCache>
            </c:numRef>
          </c:val>
          <c:extLst>
            <c:ext xmlns:c16="http://schemas.microsoft.com/office/drawing/2014/chart" uri="{C3380CC4-5D6E-409C-BE32-E72D297353CC}">
              <c16:uniqueId val="{00000000-0D8D-4CDD-A2ED-4D6CB3B9B64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106.67</c:v>
                </c:pt>
                <c:pt idx="1">
                  <c:v>106.9</c:v>
                </c:pt>
                <c:pt idx="2">
                  <c:v>106.74</c:v>
                </c:pt>
                <c:pt idx="3">
                  <c:v>106.65</c:v>
                </c:pt>
                <c:pt idx="4">
                  <c:v>106.25</c:v>
                </c:pt>
              </c:numCache>
            </c:numRef>
          </c:val>
          <c:smooth val="0"/>
          <c:extLst>
            <c:ext xmlns:c16="http://schemas.microsoft.com/office/drawing/2014/chart" uri="{C3380CC4-5D6E-409C-BE32-E72D297353CC}">
              <c16:uniqueId val="{00000001-0D8D-4CDD-A2ED-4D6CB3B9B64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3.52</c:v>
                </c:pt>
                <c:pt idx="1">
                  <c:v>6.87</c:v>
                </c:pt>
                <c:pt idx="2">
                  <c:v>9.9</c:v>
                </c:pt>
                <c:pt idx="3">
                  <c:v>13.12</c:v>
                </c:pt>
                <c:pt idx="4">
                  <c:v>15.89</c:v>
                </c:pt>
              </c:numCache>
            </c:numRef>
          </c:val>
          <c:extLst>
            <c:ext xmlns:c16="http://schemas.microsoft.com/office/drawing/2014/chart" uri="{C3380CC4-5D6E-409C-BE32-E72D297353CC}">
              <c16:uniqueId val="{00000000-8098-41F1-8C0F-4CA873F06E7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23.25</c:v>
                </c:pt>
                <c:pt idx="1">
                  <c:v>25.2</c:v>
                </c:pt>
                <c:pt idx="2">
                  <c:v>27.42</c:v>
                </c:pt>
                <c:pt idx="3">
                  <c:v>30.01</c:v>
                </c:pt>
                <c:pt idx="4">
                  <c:v>32.229999999999997</c:v>
                </c:pt>
              </c:numCache>
            </c:numRef>
          </c:val>
          <c:smooth val="0"/>
          <c:extLst>
            <c:ext xmlns:c16="http://schemas.microsoft.com/office/drawing/2014/chart" uri="{C3380CC4-5D6E-409C-BE32-E72D297353CC}">
              <c16:uniqueId val="{00000001-8098-41F1-8C0F-4CA873F06E7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formatCode="#,##0.00;&quot;△&quot;#,##0.00">
                  <c:v>0</c:v>
                </c:pt>
                <c:pt idx="1">
                  <c:v>0.33</c:v>
                </c:pt>
                <c:pt idx="2">
                  <c:v>0.37</c:v>
                </c:pt>
                <c:pt idx="3">
                  <c:v>0.4</c:v>
                </c:pt>
                <c:pt idx="4">
                  <c:v>1</c:v>
                </c:pt>
              </c:numCache>
            </c:numRef>
          </c:val>
          <c:extLst>
            <c:ext xmlns:c16="http://schemas.microsoft.com/office/drawing/2014/chart" uri="{C3380CC4-5D6E-409C-BE32-E72D297353CC}">
              <c16:uniqueId val="{00000000-9F73-4F0D-AA0C-33611F276BD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1.06</c:v>
                </c:pt>
                <c:pt idx="1">
                  <c:v>2.02</c:v>
                </c:pt>
                <c:pt idx="2">
                  <c:v>2.67</c:v>
                </c:pt>
                <c:pt idx="3">
                  <c:v>3.43</c:v>
                </c:pt>
                <c:pt idx="4">
                  <c:v>4.25</c:v>
                </c:pt>
              </c:numCache>
            </c:numRef>
          </c:val>
          <c:smooth val="0"/>
          <c:extLst>
            <c:ext xmlns:c16="http://schemas.microsoft.com/office/drawing/2014/chart" uri="{C3380CC4-5D6E-409C-BE32-E72D297353CC}">
              <c16:uniqueId val="{00000001-9F73-4F0D-AA0C-33611F276BD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FA0-4E9B-B5F9-D723D0C0453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3.68</c:v>
                </c:pt>
                <c:pt idx="1">
                  <c:v>5.3</c:v>
                </c:pt>
                <c:pt idx="2">
                  <c:v>6.49</c:v>
                </c:pt>
                <c:pt idx="3">
                  <c:v>6.74</c:v>
                </c:pt>
                <c:pt idx="4">
                  <c:v>6.65</c:v>
                </c:pt>
              </c:numCache>
            </c:numRef>
          </c:val>
          <c:smooth val="0"/>
          <c:extLst>
            <c:ext xmlns:c16="http://schemas.microsoft.com/office/drawing/2014/chart" uri="{C3380CC4-5D6E-409C-BE32-E72D297353CC}">
              <c16:uniqueId val="{00000001-BFA0-4E9B-B5F9-D723D0C0453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61</c:v>
                </c:pt>
                <c:pt idx="1">
                  <c:v>63.22</c:v>
                </c:pt>
                <c:pt idx="2">
                  <c:v>68.849999999999994</c:v>
                </c:pt>
                <c:pt idx="3">
                  <c:v>84.24</c:v>
                </c:pt>
                <c:pt idx="4">
                  <c:v>90.5</c:v>
                </c:pt>
              </c:numCache>
            </c:numRef>
          </c:val>
          <c:extLst>
            <c:ext xmlns:c16="http://schemas.microsoft.com/office/drawing/2014/chart" uri="{C3380CC4-5D6E-409C-BE32-E72D297353CC}">
              <c16:uniqueId val="{00000000-4E0A-43E3-85DB-378C76553E8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67.86</c:v>
                </c:pt>
                <c:pt idx="1">
                  <c:v>72.92</c:v>
                </c:pt>
                <c:pt idx="2">
                  <c:v>81.19</c:v>
                </c:pt>
                <c:pt idx="3">
                  <c:v>85.86</c:v>
                </c:pt>
                <c:pt idx="4">
                  <c:v>94.74</c:v>
                </c:pt>
              </c:numCache>
            </c:numRef>
          </c:val>
          <c:smooth val="0"/>
          <c:extLst>
            <c:ext xmlns:c16="http://schemas.microsoft.com/office/drawing/2014/chart" uri="{C3380CC4-5D6E-409C-BE32-E72D297353CC}">
              <c16:uniqueId val="{00000001-4E0A-43E3-85DB-378C76553E8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1004.37</c:v>
                </c:pt>
                <c:pt idx="1">
                  <c:v>1011.64</c:v>
                </c:pt>
                <c:pt idx="2">
                  <c:v>860.84</c:v>
                </c:pt>
                <c:pt idx="3">
                  <c:v>687.64</c:v>
                </c:pt>
                <c:pt idx="4">
                  <c:v>666.07</c:v>
                </c:pt>
              </c:numCache>
            </c:numRef>
          </c:val>
          <c:extLst>
            <c:ext xmlns:c16="http://schemas.microsoft.com/office/drawing/2014/chart" uri="{C3380CC4-5D6E-409C-BE32-E72D297353CC}">
              <c16:uniqueId val="{00000000-7D63-4DD5-BA34-F39BC84FEC1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709.4</c:v>
                </c:pt>
                <c:pt idx="1">
                  <c:v>734.47</c:v>
                </c:pt>
                <c:pt idx="2">
                  <c:v>720.89</c:v>
                </c:pt>
                <c:pt idx="3">
                  <c:v>676.93</c:v>
                </c:pt>
                <c:pt idx="4">
                  <c:v>635.88</c:v>
                </c:pt>
              </c:numCache>
            </c:numRef>
          </c:val>
          <c:smooth val="0"/>
          <c:extLst>
            <c:ext xmlns:c16="http://schemas.microsoft.com/office/drawing/2014/chart" uri="{C3380CC4-5D6E-409C-BE32-E72D297353CC}">
              <c16:uniqueId val="{00000001-7D63-4DD5-BA34-F39BC84FEC1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59.11</c:v>
                </c:pt>
                <c:pt idx="1">
                  <c:v>59.15</c:v>
                </c:pt>
                <c:pt idx="2">
                  <c:v>61.4</c:v>
                </c:pt>
                <c:pt idx="3">
                  <c:v>64.94</c:v>
                </c:pt>
                <c:pt idx="4">
                  <c:v>65.099999999999994</c:v>
                </c:pt>
              </c:numCache>
            </c:numRef>
          </c:val>
          <c:extLst>
            <c:ext xmlns:c16="http://schemas.microsoft.com/office/drawing/2014/chart" uri="{C3380CC4-5D6E-409C-BE32-E72D297353CC}">
              <c16:uniqueId val="{00000000-E17A-48EF-89E7-E8A53FCA0F6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91.14</c:v>
                </c:pt>
                <c:pt idx="1">
                  <c:v>90.69</c:v>
                </c:pt>
                <c:pt idx="2">
                  <c:v>90.5</c:v>
                </c:pt>
                <c:pt idx="3">
                  <c:v>92.66</c:v>
                </c:pt>
                <c:pt idx="4">
                  <c:v>93.49</c:v>
                </c:pt>
              </c:numCache>
            </c:numRef>
          </c:val>
          <c:smooth val="0"/>
          <c:extLst>
            <c:ext xmlns:c16="http://schemas.microsoft.com/office/drawing/2014/chart" uri="{C3380CC4-5D6E-409C-BE32-E72D297353CC}">
              <c16:uniqueId val="{00000001-E17A-48EF-89E7-E8A53FCA0F6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150</c:v>
                </c:pt>
                <c:pt idx="4">
                  <c:v>150</c:v>
                </c:pt>
              </c:numCache>
            </c:numRef>
          </c:val>
          <c:extLst>
            <c:ext xmlns:c16="http://schemas.microsoft.com/office/drawing/2014/chart" uri="{C3380CC4-5D6E-409C-BE32-E72D297353CC}">
              <c16:uniqueId val="{00000000-5777-40B1-A54E-5227F32517E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136.86000000000001</c:v>
                </c:pt>
                <c:pt idx="1">
                  <c:v>138.52000000000001</c:v>
                </c:pt>
                <c:pt idx="2">
                  <c:v>138.66999999999999</c:v>
                </c:pt>
                <c:pt idx="3">
                  <c:v>139.12</c:v>
                </c:pt>
                <c:pt idx="4">
                  <c:v>141.68</c:v>
                </c:pt>
              </c:numCache>
            </c:numRef>
          </c:val>
          <c:smooth val="0"/>
          <c:extLst>
            <c:ext xmlns:c16="http://schemas.microsoft.com/office/drawing/2014/chart" uri="{C3380CC4-5D6E-409C-BE32-E72D297353CC}">
              <c16:uniqueId val="{00000001-5777-40B1-A54E-5227F32517E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愛知県　大府市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Bc1</v>
      </c>
      <c r="X8" s="39"/>
      <c r="Y8" s="39"/>
      <c r="Z8" s="39"/>
      <c r="AA8" s="39"/>
      <c r="AB8" s="39"/>
      <c r="AC8" s="39"/>
      <c r="AD8" s="40" t="str">
        <f>データ!$M$6</f>
        <v>非設置</v>
      </c>
      <c r="AE8" s="40"/>
      <c r="AF8" s="40"/>
      <c r="AG8" s="40"/>
      <c r="AH8" s="40"/>
      <c r="AI8" s="40"/>
      <c r="AJ8" s="40"/>
      <c r="AK8" s="3"/>
      <c r="AL8" s="41">
        <f>データ!S6</f>
        <v>93014</v>
      </c>
      <c r="AM8" s="41"/>
      <c r="AN8" s="41"/>
      <c r="AO8" s="41"/>
      <c r="AP8" s="41"/>
      <c r="AQ8" s="41"/>
      <c r="AR8" s="41"/>
      <c r="AS8" s="41"/>
      <c r="AT8" s="34">
        <f>データ!T6</f>
        <v>33.659999999999997</v>
      </c>
      <c r="AU8" s="34"/>
      <c r="AV8" s="34"/>
      <c r="AW8" s="34"/>
      <c r="AX8" s="34"/>
      <c r="AY8" s="34"/>
      <c r="AZ8" s="34"/>
      <c r="BA8" s="34"/>
      <c r="BB8" s="34">
        <f>データ!U6</f>
        <v>2763.34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72.17</v>
      </c>
      <c r="J10" s="34"/>
      <c r="K10" s="34"/>
      <c r="L10" s="34"/>
      <c r="M10" s="34"/>
      <c r="N10" s="34"/>
      <c r="O10" s="34"/>
      <c r="P10" s="34">
        <f>データ!P6</f>
        <v>84.97</v>
      </c>
      <c r="Q10" s="34"/>
      <c r="R10" s="34"/>
      <c r="S10" s="34"/>
      <c r="T10" s="34"/>
      <c r="U10" s="34"/>
      <c r="V10" s="34"/>
      <c r="W10" s="34">
        <f>データ!Q6</f>
        <v>97.72</v>
      </c>
      <c r="X10" s="34"/>
      <c r="Y10" s="34"/>
      <c r="Z10" s="34"/>
      <c r="AA10" s="34"/>
      <c r="AB10" s="34"/>
      <c r="AC10" s="34"/>
      <c r="AD10" s="41">
        <f>データ!R6</f>
        <v>1810</v>
      </c>
      <c r="AE10" s="41"/>
      <c r="AF10" s="41"/>
      <c r="AG10" s="41"/>
      <c r="AH10" s="41"/>
      <c r="AI10" s="41"/>
      <c r="AJ10" s="41"/>
      <c r="AK10" s="2"/>
      <c r="AL10" s="41">
        <f>データ!V6</f>
        <v>79114</v>
      </c>
      <c r="AM10" s="41"/>
      <c r="AN10" s="41"/>
      <c r="AO10" s="41"/>
      <c r="AP10" s="41"/>
      <c r="AQ10" s="41"/>
      <c r="AR10" s="41"/>
      <c r="AS10" s="41"/>
      <c r="AT10" s="34">
        <f>データ!W6</f>
        <v>13.09</v>
      </c>
      <c r="AU10" s="34"/>
      <c r="AV10" s="34"/>
      <c r="AW10" s="34"/>
      <c r="AX10" s="34"/>
      <c r="AY10" s="34"/>
      <c r="AZ10" s="34"/>
      <c r="BA10" s="34"/>
      <c r="BB10" s="34">
        <f>データ!X6</f>
        <v>6043.85</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112</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QblLZklr/mkU5aPSs/hA8VZeBw/VM+xoVArxJ1gkq9Z9O+ZZFlD557M1Wc161xVsD3ItB4kpQPIfp/VBVDtPGg==" saltValue="FjywQWF124ASWKfX8LWFD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232238</v>
      </c>
      <c r="D6" s="19">
        <f t="shared" si="3"/>
        <v>46</v>
      </c>
      <c r="E6" s="19">
        <f t="shared" si="3"/>
        <v>17</v>
      </c>
      <c r="F6" s="19">
        <f t="shared" si="3"/>
        <v>1</v>
      </c>
      <c r="G6" s="19">
        <f t="shared" si="3"/>
        <v>0</v>
      </c>
      <c r="H6" s="19" t="str">
        <f t="shared" si="3"/>
        <v>愛知県　大府市</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72.17</v>
      </c>
      <c r="P6" s="20">
        <f t="shared" si="3"/>
        <v>84.97</v>
      </c>
      <c r="Q6" s="20">
        <f t="shared" si="3"/>
        <v>97.72</v>
      </c>
      <c r="R6" s="20">
        <f t="shared" si="3"/>
        <v>1810</v>
      </c>
      <c r="S6" s="20">
        <f t="shared" si="3"/>
        <v>93014</v>
      </c>
      <c r="T6" s="20">
        <f t="shared" si="3"/>
        <v>33.659999999999997</v>
      </c>
      <c r="U6" s="20">
        <f t="shared" si="3"/>
        <v>2763.34</v>
      </c>
      <c r="V6" s="20">
        <f t="shared" si="3"/>
        <v>79114</v>
      </c>
      <c r="W6" s="20">
        <f t="shared" si="3"/>
        <v>13.09</v>
      </c>
      <c r="X6" s="20">
        <f t="shared" si="3"/>
        <v>6043.85</v>
      </c>
      <c r="Y6" s="21">
        <f>IF(Y7="",NA(),Y7)</f>
        <v>105.78</v>
      </c>
      <c r="Z6" s="21">
        <f t="shared" ref="Z6:AH6" si="4">IF(Z7="",NA(),Z7)</f>
        <v>122.94</v>
      </c>
      <c r="AA6" s="21">
        <f t="shared" si="4"/>
        <v>124.17</v>
      </c>
      <c r="AB6" s="21">
        <f t="shared" si="4"/>
        <v>124.61</v>
      </c>
      <c r="AC6" s="21">
        <f t="shared" si="4"/>
        <v>100.32</v>
      </c>
      <c r="AD6" s="21">
        <f t="shared" si="4"/>
        <v>106.67</v>
      </c>
      <c r="AE6" s="21">
        <f t="shared" si="4"/>
        <v>106.9</v>
      </c>
      <c r="AF6" s="21">
        <f t="shared" si="4"/>
        <v>106.74</v>
      </c>
      <c r="AG6" s="21">
        <f t="shared" si="4"/>
        <v>106.65</v>
      </c>
      <c r="AH6" s="21">
        <f t="shared" si="4"/>
        <v>106.25</v>
      </c>
      <c r="AI6" s="20" t="str">
        <f>IF(AI7="","",IF(AI7="-","【-】","【"&amp;SUBSTITUTE(TEXT(AI7,"#,##0.00"),"-","△")&amp;"】"))</f>
        <v>【105.36】</v>
      </c>
      <c r="AJ6" s="20">
        <f>IF(AJ7="",NA(),AJ7)</f>
        <v>0</v>
      </c>
      <c r="AK6" s="20">
        <f t="shared" ref="AK6:AS6" si="5">IF(AK7="",NA(),AK7)</f>
        <v>0</v>
      </c>
      <c r="AL6" s="20">
        <f t="shared" si="5"/>
        <v>0</v>
      </c>
      <c r="AM6" s="20">
        <f t="shared" si="5"/>
        <v>0</v>
      </c>
      <c r="AN6" s="20">
        <f t="shared" si="5"/>
        <v>0</v>
      </c>
      <c r="AO6" s="21">
        <f t="shared" si="5"/>
        <v>3.68</v>
      </c>
      <c r="AP6" s="21">
        <f t="shared" si="5"/>
        <v>5.3</v>
      </c>
      <c r="AQ6" s="21">
        <f t="shared" si="5"/>
        <v>6.49</v>
      </c>
      <c r="AR6" s="21">
        <f t="shared" si="5"/>
        <v>6.74</v>
      </c>
      <c r="AS6" s="21">
        <f t="shared" si="5"/>
        <v>6.65</v>
      </c>
      <c r="AT6" s="20" t="str">
        <f>IF(AT7="","",IF(AT7="-","【-】","【"&amp;SUBSTITUTE(TEXT(AT7,"#,##0.00"),"-","△")&amp;"】"))</f>
        <v>【3.12】</v>
      </c>
      <c r="AU6" s="21">
        <f>IF(AU7="",NA(),AU7)</f>
        <v>61</v>
      </c>
      <c r="AV6" s="21">
        <f t="shared" ref="AV6:BD6" si="6">IF(AV7="",NA(),AV7)</f>
        <v>63.22</v>
      </c>
      <c r="AW6" s="21">
        <f t="shared" si="6"/>
        <v>68.849999999999994</v>
      </c>
      <c r="AX6" s="21">
        <f t="shared" si="6"/>
        <v>84.24</v>
      </c>
      <c r="AY6" s="21">
        <f t="shared" si="6"/>
        <v>90.5</v>
      </c>
      <c r="AZ6" s="21">
        <f t="shared" si="6"/>
        <v>67.86</v>
      </c>
      <c r="BA6" s="21">
        <f t="shared" si="6"/>
        <v>72.92</v>
      </c>
      <c r="BB6" s="21">
        <f t="shared" si="6"/>
        <v>81.19</v>
      </c>
      <c r="BC6" s="21">
        <f t="shared" si="6"/>
        <v>85.86</v>
      </c>
      <c r="BD6" s="21">
        <f t="shared" si="6"/>
        <v>94.74</v>
      </c>
      <c r="BE6" s="20" t="str">
        <f>IF(BE7="","",IF(BE7="-","【-】","【"&amp;SUBSTITUTE(TEXT(BE7,"#,##0.00"),"-","△")&amp;"】"))</f>
        <v>【82.75】</v>
      </c>
      <c r="BF6" s="21">
        <f>IF(BF7="",NA(),BF7)</f>
        <v>1004.37</v>
      </c>
      <c r="BG6" s="21">
        <f t="shared" ref="BG6:BO6" si="7">IF(BG7="",NA(),BG7)</f>
        <v>1011.64</v>
      </c>
      <c r="BH6" s="21">
        <f t="shared" si="7"/>
        <v>860.84</v>
      </c>
      <c r="BI6" s="21">
        <f t="shared" si="7"/>
        <v>687.64</v>
      </c>
      <c r="BJ6" s="21">
        <f t="shared" si="7"/>
        <v>666.07</v>
      </c>
      <c r="BK6" s="21">
        <f t="shared" si="7"/>
        <v>709.4</v>
      </c>
      <c r="BL6" s="21">
        <f t="shared" si="7"/>
        <v>734.47</v>
      </c>
      <c r="BM6" s="21">
        <f t="shared" si="7"/>
        <v>720.89</v>
      </c>
      <c r="BN6" s="21">
        <f t="shared" si="7"/>
        <v>676.93</v>
      </c>
      <c r="BO6" s="21">
        <f t="shared" si="7"/>
        <v>635.88</v>
      </c>
      <c r="BP6" s="20" t="str">
        <f>IF(BP7="","",IF(BP7="-","【-】","【"&amp;SUBSTITUTE(TEXT(BP7,"#,##0.00"),"-","△")&amp;"】"))</f>
        <v>【602.56】</v>
      </c>
      <c r="BQ6" s="21">
        <f>IF(BQ7="",NA(),BQ7)</f>
        <v>59.11</v>
      </c>
      <c r="BR6" s="21">
        <f t="shared" ref="BR6:BZ6" si="8">IF(BR7="",NA(),BR7)</f>
        <v>59.15</v>
      </c>
      <c r="BS6" s="21">
        <f t="shared" si="8"/>
        <v>61.4</v>
      </c>
      <c r="BT6" s="21">
        <f t="shared" si="8"/>
        <v>64.94</v>
      </c>
      <c r="BU6" s="21">
        <f t="shared" si="8"/>
        <v>65.099999999999994</v>
      </c>
      <c r="BV6" s="21">
        <f t="shared" si="8"/>
        <v>91.14</v>
      </c>
      <c r="BW6" s="21">
        <f t="shared" si="8"/>
        <v>90.69</v>
      </c>
      <c r="BX6" s="21">
        <f t="shared" si="8"/>
        <v>90.5</v>
      </c>
      <c r="BY6" s="21">
        <f t="shared" si="8"/>
        <v>92.66</v>
      </c>
      <c r="BZ6" s="21">
        <f t="shared" si="8"/>
        <v>93.49</v>
      </c>
      <c r="CA6" s="20" t="str">
        <f>IF(CA7="","",IF(CA7="-","【-】","【"&amp;SUBSTITUTE(TEXT(CA7,"#,##0.00"),"-","△")&amp;"】"))</f>
        <v>【97.94】</v>
      </c>
      <c r="CB6" s="21">
        <f>IF(CB7="",NA(),CB7)</f>
        <v>150</v>
      </c>
      <c r="CC6" s="21">
        <f t="shared" ref="CC6:CK6" si="9">IF(CC7="",NA(),CC7)</f>
        <v>150</v>
      </c>
      <c r="CD6" s="21">
        <f t="shared" si="9"/>
        <v>150</v>
      </c>
      <c r="CE6" s="21">
        <f t="shared" si="9"/>
        <v>150</v>
      </c>
      <c r="CF6" s="21">
        <f t="shared" si="9"/>
        <v>150</v>
      </c>
      <c r="CG6" s="21">
        <f t="shared" si="9"/>
        <v>136.86000000000001</v>
      </c>
      <c r="CH6" s="21">
        <f t="shared" si="9"/>
        <v>138.52000000000001</v>
      </c>
      <c r="CI6" s="21">
        <f t="shared" si="9"/>
        <v>138.66999999999999</v>
      </c>
      <c r="CJ6" s="21">
        <f t="shared" si="9"/>
        <v>139.12</v>
      </c>
      <c r="CK6" s="21">
        <f t="shared" si="9"/>
        <v>141.68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60.78</v>
      </c>
      <c r="CS6" s="21">
        <f t="shared" si="10"/>
        <v>59.96</v>
      </c>
      <c r="CT6" s="21">
        <f t="shared" si="10"/>
        <v>59.9</v>
      </c>
      <c r="CU6" s="21">
        <f t="shared" si="10"/>
        <v>60.13</v>
      </c>
      <c r="CV6" s="21">
        <f t="shared" si="10"/>
        <v>62.51</v>
      </c>
      <c r="CW6" s="20" t="str">
        <f>IF(CW7="","",IF(CW7="-","【-】","【"&amp;SUBSTITUTE(TEXT(CW7,"#,##0.00"),"-","△")&amp;"】"))</f>
        <v>【60.13】</v>
      </c>
      <c r="CX6" s="21">
        <f>IF(CX7="",NA(),CX7)</f>
        <v>93.74</v>
      </c>
      <c r="CY6" s="21">
        <f t="shared" ref="CY6:DG6" si="11">IF(CY7="",NA(),CY7)</f>
        <v>93.84</v>
      </c>
      <c r="CZ6" s="21">
        <f t="shared" si="11"/>
        <v>93.99</v>
      </c>
      <c r="DA6" s="21">
        <f t="shared" si="11"/>
        <v>93.98</v>
      </c>
      <c r="DB6" s="21">
        <f t="shared" si="11"/>
        <v>94.05</v>
      </c>
      <c r="DC6" s="21">
        <f t="shared" si="11"/>
        <v>94.17</v>
      </c>
      <c r="DD6" s="21">
        <f t="shared" si="11"/>
        <v>94.27</v>
      </c>
      <c r="DE6" s="21">
        <f t="shared" si="11"/>
        <v>94.46</v>
      </c>
      <c r="DF6" s="21">
        <f t="shared" si="11"/>
        <v>94.37</v>
      </c>
      <c r="DG6" s="21">
        <f t="shared" si="11"/>
        <v>94.61</v>
      </c>
      <c r="DH6" s="20" t="str">
        <f>IF(DH7="","",IF(DH7="-","【-】","【"&amp;SUBSTITUTE(TEXT(DH7,"#,##0.00"),"-","△")&amp;"】"))</f>
        <v>【96.00】</v>
      </c>
      <c r="DI6" s="21">
        <f>IF(DI7="",NA(),DI7)</f>
        <v>3.52</v>
      </c>
      <c r="DJ6" s="21">
        <f t="shared" ref="DJ6:DR6" si="12">IF(DJ7="",NA(),DJ7)</f>
        <v>6.87</v>
      </c>
      <c r="DK6" s="21">
        <f t="shared" si="12"/>
        <v>9.9</v>
      </c>
      <c r="DL6" s="21">
        <f t="shared" si="12"/>
        <v>13.12</v>
      </c>
      <c r="DM6" s="21">
        <f t="shared" si="12"/>
        <v>15.89</v>
      </c>
      <c r="DN6" s="21">
        <f t="shared" si="12"/>
        <v>23.25</v>
      </c>
      <c r="DO6" s="21">
        <f t="shared" si="12"/>
        <v>25.2</v>
      </c>
      <c r="DP6" s="21">
        <f t="shared" si="12"/>
        <v>27.42</v>
      </c>
      <c r="DQ6" s="21">
        <f t="shared" si="12"/>
        <v>30.01</v>
      </c>
      <c r="DR6" s="21">
        <f t="shared" si="12"/>
        <v>32.229999999999997</v>
      </c>
      <c r="DS6" s="20" t="str">
        <f>IF(DS7="","",IF(DS7="-","【-】","【"&amp;SUBSTITUTE(TEXT(DS7,"#,##0.00"),"-","△")&amp;"】"))</f>
        <v>【42.20】</v>
      </c>
      <c r="DT6" s="20">
        <f>IF(DT7="",NA(),DT7)</f>
        <v>0</v>
      </c>
      <c r="DU6" s="21">
        <f t="shared" ref="DU6:EC6" si="13">IF(DU7="",NA(),DU7)</f>
        <v>0.33</v>
      </c>
      <c r="DV6" s="21">
        <f t="shared" si="13"/>
        <v>0.37</v>
      </c>
      <c r="DW6" s="21">
        <f t="shared" si="13"/>
        <v>0.4</v>
      </c>
      <c r="DX6" s="21">
        <f t="shared" si="13"/>
        <v>1</v>
      </c>
      <c r="DY6" s="21">
        <f t="shared" si="13"/>
        <v>1.06</v>
      </c>
      <c r="DZ6" s="21">
        <f t="shared" si="13"/>
        <v>2.02</v>
      </c>
      <c r="EA6" s="21">
        <f t="shared" si="13"/>
        <v>2.67</v>
      </c>
      <c r="EB6" s="21">
        <f t="shared" si="13"/>
        <v>3.43</v>
      </c>
      <c r="EC6" s="21">
        <f t="shared" si="13"/>
        <v>4.25</v>
      </c>
      <c r="ED6" s="20" t="str">
        <f>IF(ED7="","",IF(ED7="-","【-】","【"&amp;SUBSTITUTE(TEXT(ED7,"#,##0.00"),"-","△")&amp;"】"))</f>
        <v>【9.46】</v>
      </c>
      <c r="EE6" s="20">
        <f>IF(EE7="",NA(),EE7)</f>
        <v>0</v>
      </c>
      <c r="EF6" s="21">
        <f t="shared" ref="EF6:EN6" si="14">IF(EF7="",NA(),EF7)</f>
        <v>0.2</v>
      </c>
      <c r="EG6" s="21">
        <f t="shared" si="14"/>
        <v>0.09</v>
      </c>
      <c r="EH6" s="21">
        <f t="shared" si="14"/>
        <v>0.01</v>
      </c>
      <c r="EI6" s="20">
        <f t="shared" si="14"/>
        <v>0</v>
      </c>
      <c r="EJ6" s="21">
        <f t="shared" si="14"/>
        <v>0.08</v>
      </c>
      <c r="EK6" s="21">
        <f t="shared" si="14"/>
        <v>0.24</v>
      </c>
      <c r="EL6" s="21">
        <f t="shared" si="14"/>
        <v>0.14000000000000001</v>
      </c>
      <c r="EM6" s="21">
        <f t="shared" si="14"/>
        <v>0.06</v>
      </c>
      <c r="EN6" s="21">
        <f t="shared" si="14"/>
        <v>7.0000000000000007E-2</v>
      </c>
      <c r="EO6" s="20" t="str">
        <f>IF(EO7="","",IF(EO7="-","【-】","【"&amp;SUBSTITUTE(TEXT(EO7,"#,##0.00"),"-","△")&amp;"】"))</f>
        <v>【0.19】</v>
      </c>
    </row>
    <row r="7" spans="1:148" s="22" customFormat="1" x14ac:dyDescent="0.2">
      <c r="A7" s="14"/>
      <c r="B7" s="23">
        <v>2024</v>
      </c>
      <c r="C7" s="23">
        <v>232238</v>
      </c>
      <c r="D7" s="23">
        <v>46</v>
      </c>
      <c r="E7" s="23">
        <v>17</v>
      </c>
      <c r="F7" s="23">
        <v>1</v>
      </c>
      <c r="G7" s="23">
        <v>0</v>
      </c>
      <c r="H7" s="23" t="s">
        <v>95</v>
      </c>
      <c r="I7" s="23" t="s">
        <v>96</v>
      </c>
      <c r="J7" s="23" t="s">
        <v>97</v>
      </c>
      <c r="K7" s="23" t="s">
        <v>98</v>
      </c>
      <c r="L7" s="23" t="s">
        <v>99</v>
      </c>
      <c r="M7" s="23" t="s">
        <v>100</v>
      </c>
      <c r="N7" s="24" t="s">
        <v>101</v>
      </c>
      <c r="O7" s="24">
        <v>72.17</v>
      </c>
      <c r="P7" s="24">
        <v>84.97</v>
      </c>
      <c r="Q7" s="24">
        <v>97.72</v>
      </c>
      <c r="R7" s="24">
        <v>1810</v>
      </c>
      <c r="S7" s="24">
        <v>93014</v>
      </c>
      <c r="T7" s="24">
        <v>33.659999999999997</v>
      </c>
      <c r="U7" s="24">
        <v>2763.34</v>
      </c>
      <c r="V7" s="24">
        <v>79114</v>
      </c>
      <c r="W7" s="24">
        <v>13.09</v>
      </c>
      <c r="X7" s="24">
        <v>6043.85</v>
      </c>
      <c r="Y7" s="24">
        <v>105.78</v>
      </c>
      <c r="Z7" s="24">
        <v>122.94</v>
      </c>
      <c r="AA7" s="24">
        <v>124.17</v>
      </c>
      <c r="AB7" s="24">
        <v>124.61</v>
      </c>
      <c r="AC7" s="24">
        <v>100.32</v>
      </c>
      <c r="AD7" s="24">
        <v>106.67</v>
      </c>
      <c r="AE7" s="24">
        <v>106.9</v>
      </c>
      <c r="AF7" s="24">
        <v>106.74</v>
      </c>
      <c r="AG7" s="24">
        <v>106.65</v>
      </c>
      <c r="AH7" s="24">
        <v>106.25</v>
      </c>
      <c r="AI7" s="24">
        <v>105.36</v>
      </c>
      <c r="AJ7" s="24">
        <v>0</v>
      </c>
      <c r="AK7" s="24">
        <v>0</v>
      </c>
      <c r="AL7" s="24">
        <v>0</v>
      </c>
      <c r="AM7" s="24">
        <v>0</v>
      </c>
      <c r="AN7" s="24">
        <v>0</v>
      </c>
      <c r="AO7" s="24">
        <v>3.68</v>
      </c>
      <c r="AP7" s="24">
        <v>5.3</v>
      </c>
      <c r="AQ7" s="24">
        <v>6.49</v>
      </c>
      <c r="AR7" s="24">
        <v>6.74</v>
      </c>
      <c r="AS7" s="24">
        <v>6.65</v>
      </c>
      <c r="AT7" s="24">
        <v>3.12</v>
      </c>
      <c r="AU7" s="24">
        <v>61</v>
      </c>
      <c r="AV7" s="24">
        <v>63.22</v>
      </c>
      <c r="AW7" s="24">
        <v>68.849999999999994</v>
      </c>
      <c r="AX7" s="24">
        <v>84.24</v>
      </c>
      <c r="AY7" s="24">
        <v>90.5</v>
      </c>
      <c r="AZ7" s="24">
        <v>67.86</v>
      </c>
      <c r="BA7" s="24">
        <v>72.92</v>
      </c>
      <c r="BB7" s="24">
        <v>81.19</v>
      </c>
      <c r="BC7" s="24">
        <v>85.86</v>
      </c>
      <c r="BD7" s="24">
        <v>94.74</v>
      </c>
      <c r="BE7" s="24">
        <v>82.75</v>
      </c>
      <c r="BF7" s="24">
        <v>1004.37</v>
      </c>
      <c r="BG7" s="24">
        <v>1011.64</v>
      </c>
      <c r="BH7" s="24">
        <v>860.84</v>
      </c>
      <c r="BI7" s="24">
        <v>687.64</v>
      </c>
      <c r="BJ7" s="24">
        <v>666.07</v>
      </c>
      <c r="BK7" s="24">
        <v>709.4</v>
      </c>
      <c r="BL7" s="24">
        <v>734.47</v>
      </c>
      <c r="BM7" s="24">
        <v>720.89</v>
      </c>
      <c r="BN7" s="24">
        <v>676.93</v>
      </c>
      <c r="BO7" s="24">
        <v>635.88</v>
      </c>
      <c r="BP7" s="24">
        <v>602.55999999999995</v>
      </c>
      <c r="BQ7" s="24">
        <v>59.11</v>
      </c>
      <c r="BR7" s="24">
        <v>59.15</v>
      </c>
      <c r="BS7" s="24">
        <v>61.4</v>
      </c>
      <c r="BT7" s="24">
        <v>64.94</v>
      </c>
      <c r="BU7" s="24">
        <v>65.099999999999994</v>
      </c>
      <c r="BV7" s="24">
        <v>91.14</v>
      </c>
      <c r="BW7" s="24">
        <v>90.69</v>
      </c>
      <c r="BX7" s="24">
        <v>90.5</v>
      </c>
      <c r="BY7" s="24">
        <v>92.66</v>
      </c>
      <c r="BZ7" s="24">
        <v>93.49</v>
      </c>
      <c r="CA7" s="24">
        <v>97.94</v>
      </c>
      <c r="CB7" s="24">
        <v>150</v>
      </c>
      <c r="CC7" s="24">
        <v>150</v>
      </c>
      <c r="CD7" s="24">
        <v>150</v>
      </c>
      <c r="CE7" s="24">
        <v>150</v>
      </c>
      <c r="CF7" s="24">
        <v>150</v>
      </c>
      <c r="CG7" s="24">
        <v>136.86000000000001</v>
      </c>
      <c r="CH7" s="24">
        <v>138.52000000000001</v>
      </c>
      <c r="CI7" s="24">
        <v>138.66999999999999</v>
      </c>
      <c r="CJ7" s="24">
        <v>139.12</v>
      </c>
      <c r="CK7" s="24">
        <v>141.68</v>
      </c>
      <c r="CL7" s="24">
        <v>140.97999999999999</v>
      </c>
      <c r="CM7" s="24" t="s">
        <v>101</v>
      </c>
      <c r="CN7" s="24" t="s">
        <v>101</v>
      </c>
      <c r="CO7" s="24" t="s">
        <v>101</v>
      </c>
      <c r="CP7" s="24" t="s">
        <v>101</v>
      </c>
      <c r="CQ7" s="24" t="s">
        <v>101</v>
      </c>
      <c r="CR7" s="24">
        <v>60.78</v>
      </c>
      <c r="CS7" s="24">
        <v>59.96</v>
      </c>
      <c r="CT7" s="24">
        <v>59.9</v>
      </c>
      <c r="CU7" s="24">
        <v>60.13</v>
      </c>
      <c r="CV7" s="24">
        <v>62.51</v>
      </c>
      <c r="CW7" s="24">
        <v>60.13</v>
      </c>
      <c r="CX7" s="24">
        <v>93.74</v>
      </c>
      <c r="CY7" s="24">
        <v>93.84</v>
      </c>
      <c r="CZ7" s="24">
        <v>93.99</v>
      </c>
      <c r="DA7" s="24">
        <v>93.98</v>
      </c>
      <c r="DB7" s="24">
        <v>94.05</v>
      </c>
      <c r="DC7" s="24">
        <v>94.17</v>
      </c>
      <c r="DD7" s="24">
        <v>94.27</v>
      </c>
      <c r="DE7" s="24">
        <v>94.46</v>
      </c>
      <c r="DF7" s="24">
        <v>94.37</v>
      </c>
      <c r="DG7" s="24">
        <v>94.61</v>
      </c>
      <c r="DH7" s="24">
        <v>96</v>
      </c>
      <c r="DI7" s="24">
        <v>3.52</v>
      </c>
      <c r="DJ7" s="24">
        <v>6.87</v>
      </c>
      <c r="DK7" s="24">
        <v>9.9</v>
      </c>
      <c r="DL7" s="24">
        <v>13.12</v>
      </c>
      <c r="DM7" s="24">
        <v>15.89</v>
      </c>
      <c r="DN7" s="24">
        <v>23.25</v>
      </c>
      <c r="DO7" s="24">
        <v>25.2</v>
      </c>
      <c r="DP7" s="24">
        <v>27.42</v>
      </c>
      <c r="DQ7" s="24">
        <v>30.01</v>
      </c>
      <c r="DR7" s="24">
        <v>32.229999999999997</v>
      </c>
      <c r="DS7" s="24">
        <v>42.2</v>
      </c>
      <c r="DT7" s="24">
        <v>0</v>
      </c>
      <c r="DU7" s="24">
        <v>0.33</v>
      </c>
      <c r="DV7" s="24">
        <v>0.37</v>
      </c>
      <c r="DW7" s="24">
        <v>0.4</v>
      </c>
      <c r="DX7" s="24">
        <v>1</v>
      </c>
      <c r="DY7" s="24">
        <v>1.06</v>
      </c>
      <c r="DZ7" s="24">
        <v>2.02</v>
      </c>
      <c r="EA7" s="24">
        <v>2.67</v>
      </c>
      <c r="EB7" s="24">
        <v>3.43</v>
      </c>
      <c r="EC7" s="24">
        <v>4.25</v>
      </c>
      <c r="ED7" s="24">
        <v>9.4600000000000009</v>
      </c>
      <c r="EE7" s="24">
        <v>0</v>
      </c>
      <c r="EF7" s="24">
        <v>0.2</v>
      </c>
      <c r="EG7" s="24">
        <v>0.09</v>
      </c>
      <c r="EH7" s="24">
        <v>0.01</v>
      </c>
      <c r="EI7" s="24">
        <v>0</v>
      </c>
      <c r="EJ7" s="24">
        <v>0.08</v>
      </c>
      <c r="EK7" s="24">
        <v>0.24</v>
      </c>
      <c r="EL7" s="24">
        <v>0.14000000000000001</v>
      </c>
      <c r="EM7" s="24">
        <v>0.06</v>
      </c>
      <c r="EN7" s="24">
        <v>7.0000000000000007E-2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110</v>
      </c>
      <c r="E13" t="s">
        <v>109</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2026-02-17T06:25:25Z</cp:lastPrinted>
  <dcterms:created xsi:type="dcterms:W3CDTF">2025-12-23T06:02:03Z</dcterms:created>
  <dcterms:modified xsi:type="dcterms:W3CDTF">2026-02-17T06:25:26Z</dcterms:modified>
  <cp:category/>
</cp:coreProperties>
</file>