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1_水道\"/>
    </mc:Choice>
  </mc:AlternateContent>
  <xr:revisionPtr revIDLastSave="0" documentId="13_ncr:1_{8156C994-4FDE-4140-BF13-06C750F70386}" xr6:coauthVersionLast="47" xr6:coauthVersionMax="47" xr10:uidLastSave="{00000000-0000-0000-0000-000000000000}"/>
  <workbookProtection workbookAlgorithmName="SHA-512" workbookHashValue="y3IpSG0QgUF4J9ayQV1Z6LyHaisx2g5lAWKjpVuTeRbh2xFG0fbuBfBJOnvc//lah8sEYPDGC2kjJwTTuO3c6A==" workbookSaltValue="yQjykEkGh6oCUFauENIHgQ==" workbookSpinCount="100000" lockStructure="1"/>
  <bookViews>
    <workbookView xWindow="-110" yWindow="-110" windowWidth="22780" windowHeight="145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P10" i="4"/>
  <c r="I10" i="4"/>
  <c r="B10" i="4"/>
  <c r="BB8" i="4"/>
  <c r="AT8" i="4"/>
  <c r="AL8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<sst xmlns="http://schemas.openxmlformats.org/spreadsheetml/2006/main" count="228" uniqueCount="113">
  <si>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</si>
  <si>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</si>
  <si>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</si>
  <si>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</si>
  <si>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</si>
  <si>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</si>
  <si>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</si>
  <si>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</si>
  <si>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</si>
  <si>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</si>
  <si>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</si>
  <si>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</si>
  <si>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</si>
  <si>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</si>
  <si>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</si>
  <si>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</si>
  <si>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</si>
  <si>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</si>
  <si>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</si>
  <si>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</si>
  <si>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</si>
  <si>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</si>
  <si>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</si>
  <si>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</si>
  <si>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</si>
  <si>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</si>
  <si>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</si>
  <si>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</si>
  <si>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</si>
  <si>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</si>
  <si>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</si>
  <si>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</si>
  <si>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</si>
  <si>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</si>
  <si>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</si>
  <si>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</si>
  <si>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</si>
  <si>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</si>
  <si>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</si>
  <si>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</si>
  <si>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</si>
  <si>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</si>
  <si>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</si>
  <si>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</si>
  <si>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</si>
  <si>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</si>
  <si>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</si>
  <si>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</si>
  <si>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</si>
  <si>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</si>
  <si>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</si>
  <si>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</si>
  <si>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</si>
  <si>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</si>
  <si>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</si>
  <si>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</si>
  <si>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</si>
  <si>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</si>
  <si>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</si>
  <si>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</si>
  <si>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</si>
  <si>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</si>
  <si>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</si>
  <si>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</si>
  <si>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</si>
  <si>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</si>
  <si>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</si>
  <si>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</si>
  <si>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</si>
  <si>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</si>
  <si>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</si>
  <si>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</si>
  <si>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</si>
  <si>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</si>
  <si>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</si>
  <si>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</si>
  <si>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</si>
  <si>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</si>
  <si>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</si>
  <si>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</si>
  <si>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</si>
  <si>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</si>
  <si>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</si>
  <si>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</si>
  <si>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</si>
  <si>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</si>
  <si>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</si>
  <si>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</si>
  <si>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</si>
  <si>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</si>
  <si>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</si>
  <si>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</si>
  <si>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</si>
  <si>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　大府市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</si>
  <si>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</si>
  <si>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</si>
  <si>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</si>
  <si>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</si>
  <si>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</si>
  <si>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</si>
  <si>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</si>
  <si>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</si>
  <si>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</si>
  <si>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</si>
  <si>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</si>
  <si>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</si>
  <si>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</si>
  <si>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</si>
  <si>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</si>
  <si>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</si>
  <si>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経営の健全性・効率性については、すべての指標において平均値を上回る良好な数値となっており、健全かつ効率的な経営が行われています。
一方、施設や管路については、有形固定資産減価償却率および管路経年化率が上昇傾向にあり、老朽化が進行しています。
そのため、今後の経営状況については、中長期的に施設および管路の更新費用が増加する見込みです。
令和８年３月策定の「大府市水道持続ビジョン2035」に基づき、健全な経営を維持しつつ、施設および管路の更新を計画的に進めていきます。
</t>
    <rPh sb="174" eb="176">
      <t>サクテイ</t>
    </rPh>
    <rPh sb="195" eb="196">
      <t>モト</t>
    </rPh>
    <phoneticPr fontId="4"/>
  </si>
  <si>
    <t>①有形固定資産減価償却率は、全国平均、類似団体平均をともに下回っていますが、年々、増加傾向にあり、計画的に施設等の更新を進めていく必要があります。
②管路経年化率は、全国平均、類似団体平均をともに下回っていますが、年々、増加傾向にあり、管路の老朽化が進んでいます。
③管路更新率は、全国平均、類似団体平均を下回っていますが、前年度より数値は改善されています。布設年度の古い管や漏水管等に重点を置き、管路の重要度も考慮しながら、管路の更新を進めていきます。</t>
    <rPh sb="23" eb="25">
      <t>ヘイキン</t>
    </rPh>
    <rPh sb="29" eb="31">
      <t>シタマワ</t>
    </rPh>
    <rPh sb="38" eb="40">
      <t>ネンネン</t>
    </rPh>
    <rPh sb="153" eb="155">
      <t>シタマワ</t>
    </rPh>
    <rPh sb="162" eb="165">
      <t>ゼンネンド</t>
    </rPh>
    <rPh sb="167" eb="169">
      <t>スウチ</t>
    </rPh>
    <rPh sb="170" eb="172">
      <t>カイゼン</t>
    </rPh>
    <phoneticPr fontId="4"/>
  </si>
  <si>
    <r>
      <t>①経常収支比率は、100％以上となっており、単年度の収支は黒字です。</t>
    </r>
    <r>
      <rPr>
        <strike/>
        <sz val="11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②累積欠損金比率は、純利益を計上しているため、０％を維持しています。
③流動比率は、全国平均、類似団体平均を大きく上回っており、財務の安定性は保たれています。
④企業債残高対給水収益比率は、近年、企業債の借入れを行っていないため、年々減少しています。
⑤料金回収率は、100％以上となっており、事業に必要とされる費用を給水収益で賄えていますが、給水収益は年々減少しています。
⑥給水原価、⑦施設利用率及び⑧有収率は、全国平均、類似団体平均と比べ、いずれも良好な数値となっており、施設を有効に利用して、効率的な事業経営を行っています。</t>
    </r>
    <rPh sb="77" eb="81">
      <t>ゼンコクヘイキン</t>
    </rPh>
    <rPh sb="82" eb="84">
      <t>ルイジ</t>
    </rPh>
    <rPh sb="84" eb="86">
      <t>ダンタイ</t>
    </rPh>
    <rPh sb="86" eb="88">
      <t>ヘイキン</t>
    </rPh>
    <rPh sb="89" eb="90">
      <t>オオ</t>
    </rPh>
    <rPh sb="92" eb="94">
      <t>ウワマワ</t>
    </rPh>
    <rPh sb="99" eb="101">
      <t>ザイム</t>
    </rPh>
    <rPh sb="102" eb="105">
      <t>アンテイセイ</t>
    </rPh>
    <rPh sb="106" eb="107">
      <t>タモ</t>
    </rPh>
    <rPh sb="162" eb="164">
      <t>リョウキン</t>
    </rPh>
    <rPh sb="164" eb="167">
      <t>カイシュウリツ</t>
    </rPh>
    <rPh sb="182" eb="184">
      <t>ジギョウ</t>
    </rPh>
    <rPh sb="185" eb="187">
      <t>ヒツヨウ</t>
    </rPh>
    <rPh sb="191" eb="193">
      <t>ヒヨウ</t>
    </rPh>
    <rPh sb="194" eb="196">
      <t>キュウスイ</t>
    </rPh>
    <rPh sb="196" eb="198">
      <t>シュウエキ</t>
    </rPh>
    <rPh sb="199" eb="200">
      <t>マカナ</t>
    </rPh>
    <rPh sb="207" eb="209">
      <t>キュウスイ</t>
    </rPh>
    <rPh sb="209" eb="211">
      <t>シュウエキ</t>
    </rPh>
    <rPh sb="212" eb="214">
      <t>ネンネン</t>
    </rPh>
    <rPh sb="214" eb="216">
      <t>ゲンショウ</t>
    </rPh>
    <rPh sb="255" eb="256">
      <t>クラ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</si>
</sst>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</c:v>
                </c:pt>
                <c:pt idx="1">
                  <c:v>0.33</c:v>
                </c:pt>
                <c:pt idx="2">
                  <c:v>0.55000000000000004</c:v>
                </c:pt>
                <c:pt idx="3">
                  <c:v>0.34</c:v>
                </c:pt>
                <c:pt idx="4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E-4633-B652-0D8C1279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</c:v>
                </c:pt>
                <c:pt idx="1">
                  <c:v>0.56000000000000005</c:v>
                </c:pt>
                <c:pt idx="2">
                  <c:v>0.6</c:v>
                </c:pt>
                <c:pt idx="3">
                  <c:v>0.53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E-4633-B652-0D8C1279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80.88</c:v>
                </c:pt>
                <c:pt idx="1">
                  <c:v>80</c:v>
                </c:pt>
                <c:pt idx="2">
                  <c:v>78.62</c:v>
                </c:pt>
                <c:pt idx="3">
                  <c:v>78.75</c:v>
                </c:pt>
                <c:pt idx="4">
                  <c:v>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16-B990-5D739854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59.91</c:v>
                </c:pt>
                <c:pt idx="1">
                  <c:v>59.4</c:v>
                </c:pt>
                <c:pt idx="2">
                  <c:v>59.24</c:v>
                </c:pt>
                <c:pt idx="3">
                  <c:v>58.77</c:v>
                </c:pt>
                <c:pt idx="4">
                  <c:v>59.17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C16-B990-5D739854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97.14</c:v>
                </c:pt>
                <c:pt idx="1">
                  <c:v>96.81</c:v>
                </c:pt>
                <c:pt idx="2">
                  <c:v>96.97</c:v>
                </c:pt>
                <c:pt idx="3">
                  <c:v>96.11</c:v>
                </c:pt>
                <c:pt idx="4">
                  <c:v>96.53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E-4D6C-9A46-804515F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87.57</c:v>
                </c:pt>
                <c:pt idx="2">
                  <c:v>87.26</c:v>
                </c:pt>
                <c:pt idx="3">
                  <c:v>86.95</c:v>
                </c:pt>
                <c:pt idx="4">
                  <c:v>86.58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D6C-9A46-804515F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125.61</c:v>
                </c:pt>
                <c:pt idx="1">
                  <c:v>122.78</c:v>
                </c:pt>
                <c:pt idx="2">
                  <c:v>118.56</c:v>
                </c:pt>
                <c:pt idx="3">
                  <c:v>116.43</c:v>
                </c:pt>
                <c:pt idx="4">
                  <c:v>118.94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C-4A5D-8E3D-CC2E6735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110.91</c:v>
                </c:pt>
                <c:pt idx="1">
                  <c:v>111.49</c:v>
                </c:pt>
                <c:pt idx="2">
                  <c:v>109.09</c:v>
                </c:pt>
                <c:pt idx="3">
                  <c:v>109.05</c:v>
                </c:pt>
                <c:pt idx="4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A5D-8E3D-CC2E67357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40.869999999999997</c:v>
                </c:pt>
                <c:pt idx="1">
                  <c:v>42.31</c:v>
                </c:pt>
                <c:pt idx="2">
                  <c:v>43.15</c:v>
                </c:pt>
                <c:pt idx="3">
                  <c:v>44.13</c:v>
                </c:pt>
                <c:pt idx="4">
                  <c:v>45.31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B-47BE-9186-71D85299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49.2</c:v>
                </c:pt>
                <c:pt idx="1">
                  <c:v>50.01</c:v>
                </c:pt>
                <c:pt idx="2">
                  <c:v>50.99</c:v>
                </c:pt>
                <c:pt idx="3">
                  <c:v>51.79</c:v>
                </c:pt>
                <c:pt idx="4">
                  <c:v>52.02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B-47BE-9186-71D85299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11.11</c:v>
                </c:pt>
                <c:pt idx="1">
                  <c:v>13.26</c:v>
                </c:pt>
                <c:pt idx="2">
                  <c:v>14.37</c:v>
                </c:pt>
                <c:pt idx="3">
                  <c:v>15.3</c:v>
                </c:pt>
                <c:pt idx="4">
                  <c:v>16.12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6-4B47-A289-CC7412F1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18.329999999999998</c:v>
                </c:pt>
                <c:pt idx="1">
                  <c:v>20.27</c:v>
                </c:pt>
                <c:pt idx="2">
                  <c:v>21.69</c:v>
                </c:pt>
                <c:pt idx="3">
                  <c:v>23.19</c:v>
                </c:pt>
                <c:pt idx="4">
                  <c:v>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6-4B47-A289-CC7412F1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393-8711-57A11C7F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0.87</c:v>
                </c:pt>
                <c:pt idx="2">
                  <c:v>0.93</c:v>
                </c:pt>
                <c:pt idx="3">
                  <c:v>1.02</c:v>
                </c:pt>
                <c:pt idx="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393-8711-57A11C7F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690.43</c:v>
                </c:pt>
                <c:pt idx="1">
                  <c:v>815.21</c:v>
                </c:pt>
                <c:pt idx="2">
                  <c:v>1016.49</c:v>
                </c:pt>
                <c:pt idx="3">
                  <c:v>724.76</c:v>
                </c:pt>
                <c:pt idx="4">
                  <c:v>1120.98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6-469F-B6D6-B5D064E0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350.79</c:v>
                </c:pt>
                <c:pt idx="1">
                  <c:v>354.57</c:v>
                </c:pt>
                <c:pt idx="2">
                  <c:v>357.74</c:v>
                </c:pt>
                <c:pt idx="3">
                  <c:v>344.88</c:v>
                </c:pt>
                <c:pt idx="4">
                  <c:v>326.02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6-469F-B6D6-B5D064E0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46.62</c:v>
                </c:pt>
                <c:pt idx="1">
                  <c:v>38.86</c:v>
                </c:pt>
                <c:pt idx="2">
                  <c:v>38.17</c:v>
                </c:pt>
                <c:pt idx="3">
                  <c:v>36.18</c:v>
                </c:pt>
                <c:pt idx="4">
                  <c:v>26.37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F-470B-8959-4C838BA6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322.92</c:v>
                </c:pt>
                <c:pt idx="1">
                  <c:v>303.45999999999998</c:v>
                </c:pt>
                <c:pt idx="2">
                  <c:v>307.27999999999997</c:v>
                </c:pt>
                <c:pt idx="3">
                  <c:v>304.02</c:v>
                </c:pt>
                <c:pt idx="4">
                  <c:v>300.54000000000002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F-470B-8959-4C838BA6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115.26</c:v>
                </c:pt>
                <c:pt idx="1">
                  <c:v>119.82</c:v>
                </c:pt>
                <c:pt idx="2">
                  <c:v>101.06</c:v>
                </c:pt>
                <c:pt idx="3">
                  <c:v>91.09</c:v>
                </c:pt>
                <c:pt idx="4">
                  <c:v>110.24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6-4A5C-811C-7E00B2B1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100.85</c:v>
                </c:pt>
                <c:pt idx="1">
                  <c:v>103.79</c:v>
                </c:pt>
                <c:pt idx="2">
                  <c:v>98.3</c:v>
                </c:pt>
                <c:pt idx="3">
                  <c:v>98.89</c:v>
                </c:pt>
                <c:pt idx="4">
                  <c:v>99.25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6-4A5C-811C-7E00B2B1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138.80000000000001</c:v>
                </c:pt>
                <c:pt idx="1">
                  <c:v>143.35</c:v>
                </c:pt>
                <c:pt idx="2">
                  <c:v>151.86000000000001</c:v>
                </c:pt>
                <c:pt idx="3">
                  <c:v>154.66</c:v>
                </c:pt>
                <c:pt idx="4">
                  <c:v>152.41999999999999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3-41E4-8380-A1B09BC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167.1</c:v>
                </c:pt>
                <c:pt idx="1">
                  <c:v>167.86</c:v>
                </c:pt>
                <c:pt idx="2">
                  <c:v>173.68</c:v>
                </c:pt>
                <c:pt idx="3">
                  <c:v>174.52</c:v>
                </c:pt>
                <c:pt idx="4">
                  <c:v>178.92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3-41E4-8380-A1B09BC9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愛知県　大府市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A4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93014</v>
      </c>
      <c r="AM8" s="65"/>
      <c r="AN8" s="65"/>
      <c r="AO8" s="65"/>
      <c r="AP8" s="65"/>
      <c r="AQ8" s="65"/>
      <c r="AR8" s="65"/>
      <c r="AS8" s="65"/>
      <c r="AT8" s="36">
        <f>データ!$S$6</f>
        <v>33.659999999999997</v>
      </c>
      <c r="AU8" s="37"/>
      <c r="AV8" s="37"/>
      <c r="AW8" s="37"/>
      <c r="AX8" s="37"/>
      <c r="AY8" s="37"/>
      <c r="AZ8" s="37"/>
      <c r="BA8" s="37"/>
      <c r="BB8" s="54">
        <f>データ!$T$6</f>
        <v>2763.34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97.18</v>
      </c>
      <c r="J10" s="37"/>
      <c r="K10" s="37"/>
      <c r="L10" s="37"/>
      <c r="M10" s="37"/>
      <c r="N10" s="37"/>
      <c r="O10" s="64"/>
      <c r="P10" s="54">
        <f>データ!$P$6</f>
        <v>99.98</v>
      </c>
      <c r="Q10" s="54"/>
      <c r="R10" s="54"/>
      <c r="S10" s="54"/>
      <c r="T10" s="54"/>
      <c r="U10" s="54"/>
      <c r="V10" s="54"/>
      <c r="W10" s="65">
        <f>データ!$Q$6</f>
        <v>2860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93095</v>
      </c>
      <c r="AM10" s="65"/>
      <c r="AN10" s="65"/>
      <c r="AO10" s="65"/>
      <c r="AP10" s="65"/>
      <c r="AQ10" s="65"/>
      <c r="AR10" s="65"/>
      <c r="AS10" s="65"/>
      <c r="AT10" s="36">
        <f>データ!$V$6</f>
        <v>33.659999999999997</v>
      </c>
      <c r="AU10" s="37"/>
      <c r="AV10" s="37"/>
      <c r="AW10" s="37"/>
      <c r="AX10" s="37"/>
      <c r="AY10" s="37"/>
      <c r="AZ10" s="37"/>
      <c r="BA10" s="37"/>
      <c r="BB10" s="54">
        <f>データ!$W$6</f>
        <v>2765.75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112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110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frfe+ewWP8Xae2fAu6CjfDaqukfdaZbYa1wCJq0oKU9lBWoCodhLlXE9r8BhTYK94vdcOPaPps5Ar23kfprlsA==" saltValue="pbjzj+KRbN1WXVCyhGodj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232238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愛知県　大府市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97.18</v>
      </c>
      <c r="P6" s="21">
        <f t="shared" si="3"/>
        <v>99.98</v>
      </c>
      <c r="Q6" s="21">
        <f t="shared" si="3"/>
        <v>2860</v>
      </c>
      <c r="R6" s="21">
        <f t="shared" si="3"/>
        <v>93014</v>
      </c>
      <c r="S6" s="21">
        <f t="shared" si="3"/>
        <v>33.659999999999997</v>
      </c>
      <c r="T6" s="21">
        <f t="shared" si="3"/>
        <v>2763.34</v>
      </c>
      <c r="U6" s="21">
        <f t="shared" si="3"/>
        <v>93095</v>
      </c>
      <c r="V6" s="21">
        <f t="shared" si="3"/>
        <v>33.659999999999997</v>
      </c>
      <c r="W6" s="21">
        <f t="shared" si="3"/>
        <v>2765.75</v>
      </c>
      <c r="X6" s="22">
        <f>IF(X7="",NA(),X7)</f>
        <v>125.61</v>
      </c>
      <c r="Y6" s="22">
        <f t="shared" ref="Y6:AG6" si="4">IF(Y7="",NA(),Y7)</f>
        <v>122.78</v>
      </c>
      <c r="Z6" s="22">
        <f t="shared" si="4"/>
        <v>118.56</v>
      </c>
      <c r="AA6" s="22">
        <f t="shared" si="4"/>
        <v>116.43</v>
      </c>
      <c r="AB6" s="22">
        <f t="shared" si="4"/>
        <v>118.94</v>
      </c>
      <c r="AC6" s="22">
        <f t="shared" si="4"/>
        <v>110.91</v>
      </c>
      <c r="AD6" s="22">
        <f t="shared" si="4"/>
        <v>111.49</v>
      </c>
      <c r="AE6" s="22">
        <f t="shared" si="4"/>
        <v>109.09</v>
      </c>
      <c r="AF6" s="22">
        <f t="shared" si="4"/>
        <v>109.05</v>
      </c>
      <c r="AG6" s="22">
        <f t="shared" si="4"/>
        <v>107.61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0.92</v>
      </c>
      <c r="AO6" s="22">
        <f t="shared" si="5"/>
        <v>0.87</v>
      </c>
      <c r="AP6" s="22">
        <f t="shared" si="5"/>
        <v>0.93</v>
      </c>
      <c r="AQ6" s="22">
        <f t="shared" si="5"/>
        <v>1.02</v>
      </c>
      <c r="AR6" s="22">
        <f t="shared" si="5"/>
        <v>1.24</v>
      </c>
      <c r="AS6" s="21" t="str">
        <f>IF(AS7="","",IF(AS7="-","【-】","【"&amp;SUBSTITUTE(TEXT(AS7,"#,##0.00"),"-","△")&amp;"】"))</f>
        <v>【1.61】</v>
      </c>
      <c r="AT6" s="22">
        <f>IF(AT7="",NA(),AT7)</f>
        <v>690.43</v>
      </c>
      <c r="AU6" s="22">
        <f t="shared" ref="AU6:BC6" si="6">IF(AU7="",NA(),AU7)</f>
        <v>815.21</v>
      </c>
      <c r="AV6" s="22">
        <f t="shared" si="6"/>
        <v>1016.49</v>
      </c>
      <c r="AW6" s="22">
        <f t="shared" si="6"/>
        <v>724.76</v>
      </c>
      <c r="AX6" s="22">
        <f t="shared" si="6"/>
        <v>1120.98</v>
      </c>
      <c r="AY6" s="22">
        <f t="shared" si="6"/>
        <v>350.79</v>
      </c>
      <c r="AZ6" s="22">
        <f t="shared" si="6"/>
        <v>354.57</v>
      </c>
      <c r="BA6" s="22">
        <f t="shared" si="6"/>
        <v>357.74</v>
      </c>
      <c r="BB6" s="22">
        <f t="shared" si="6"/>
        <v>344.88</v>
      </c>
      <c r="BC6" s="22">
        <f t="shared" si="6"/>
        <v>326.02</v>
      </c>
      <c r="BD6" s="21" t="str">
        <f>IF(BD7="","",IF(BD7="-","【-】","【"&amp;SUBSTITUTE(TEXT(BD7,"#,##0.00"),"-","△")&amp;"】"))</f>
        <v>【239.69】</v>
      </c>
      <c r="BE6" s="22">
        <f>IF(BE7="",NA(),BE7)</f>
        <v>46.62</v>
      </c>
      <c r="BF6" s="22">
        <f t="shared" ref="BF6:BN6" si="7">IF(BF7="",NA(),BF7)</f>
        <v>38.86</v>
      </c>
      <c r="BG6" s="22">
        <f t="shared" si="7"/>
        <v>38.17</v>
      </c>
      <c r="BH6" s="22">
        <f t="shared" si="7"/>
        <v>36.18</v>
      </c>
      <c r="BI6" s="22">
        <f t="shared" si="7"/>
        <v>26.37</v>
      </c>
      <c r="BJ6" s="22">
        <f t="shared" si="7"/>
        <v>322.92</v>
      </c>
      <c r="BK6" s="22">
        <f t="shared" si="7"/>
        <v>303.45999999999998</v>
      </c>
      <c r="BL6" s="22">
        <f t="shared" si="7"/>
        <v>307.27999999999997</v>
      </c>
      <c r="BM6" s="22">
        <f t="shared" si="7"/>
        <v>304.02</v>
      </c>
      <c r="BN6" s="22">
        <f t="shared" si="7"/>
        <v>300.54000000000002</v>
      </c>
      <c r="BO6" s="21" t="str">
        <f>IF(BO7="","",IF(BO7="-","【-】","【"&amp;SUBSTITUTE(TEXT(BO7,"#,##0.00"),"-","△")&amp;"】"))</f>
        <v>【264.86】</v>
      </c>
      <c r="BP6" s="22">
        <f>IF(BP7="",NA(),BP7)</f>
        <v>115.26</v>
      </c>
      <c r="BQ6" s="22">
        <f t="shared" ref="BQ6:BY6" si="8">IF(BQ7="",NA(),BQ7)</f>
        <v>119.82</v>
      </c>
      <c r="BR6" s="22">
        <f t="shared" si="8"/>
        <v>101.06</v>
      </c>
      <c r="BS6" s="22">
        <f t="shared" si="8"/>
        <v>91.09</v>
      </c>
      <c r="BT6" s="22">
        <f t="shared" si="8"/>
        <v>110.24</v>
      </c>
      <c r="BU6" s="22">
        <f t="shared" si="8"/>
        <v>100.85</v>
      </c>
      <c r="BV6" s="22">
        <f t="shared" si="8"/>
        <v>103.79</v>
      </c>
      <c r="BW6" s="22">
        <f t="shared" si="8"/>
        <v>98.3</v>
      </c>
      <c r="BX6" s="22">
        <f t="shared" si="8"/>
        <v>98.89</v>
      </c>
      <c r="BY6" s="22">
        <f t="shared" si="8"/>
        <v>99.25</v>
      </c>
      <c r="BZ6" s="21" t="str">
        <f>IF(BZ7="","",IF(BZ7="-","【-】","【"&amp;SUBSTITUTE(TEXT(BZ7,"#,##0.00"),"-","△")&amp;"】"))</f>
        <v>【97.59】</v>
      </c>
      <c r="CA6" s="22">
        <f>IF(CA7="",NA(),CA7)</f>
        <v>138.80000000000001</v>
      </c>
      <c r="CB6" s="22">
        <f t="shared" ref="CB6:CJ6" si="9">IF(CB7="",NA(),CB7)</f>
        <v>143.35</v>
      </c>
      <c r="CC6" s="22">
        <f t="shared" si="9"/>
        <v>151.86000000000001</v>
      </c>
      <c r="CD6" s="22">
        <f t="shared" si="9"/>
        <v>154.66</v>
      </c>
      <c r="CE6" s="22">
        <f t="shared" si="9"/>
        <v>152.41999999999999</v>
      </c>
      <c r="CF6" s="22">
        <f t="shared" si="9"/>
        <v>167.1</v>
      </c>
      <c r="CG6" s="22">
        <f t="shared" si="9"/>
        <v>167.86</v>
      </c>
      <c r="CH6" s="22">
        <f t="shared" si="9"/>
        <v>173.68</v>
      </c>
      <c r="CI6" s="22">
        <f t="shared" si="9"/>
        <v>174.52</v>
      </c>
      <c r="CJ6" s="22">
        <f t="shared" si="9"/>
        <v>178.92</v>
      </c>
      <c r="CK6" s="21" t="str">
        <f>IF(CK7="","",IF(CK7="-","【-】","【"&amp;SUBSTITUTE(TEXT(CK7,"#,##0.00"),"-","△")&amp;"】"))</f>
        <v>【181.66】</v>
      </c>
      <c r="CL6" s="22">
        <f>IF(CL7="",NA(),CL7)</f>
        <v>80.88</v>
      </c>
      <c r="CM6" s="22">
        <f t="shared" ref="CM6:CU6" si="10">IF(CM7="",NA(),CM7)</f>
        <v>80</v>
      </c>
      <c r="CN6" s="22">
        <f t="shared" si="10"/>
        <v>78.62</v>
      </c>
      <c r="CO6" s="22">
        <f t="shared" si="10"/>
        <v>78.75</v>
      </c>
      <c r="CP6" s="22">
        <f t="shared" si="10"/>
        <v>78.34</v>
      </c>
      <c r="CQ6" s="22">
        <f t="shared" si="10"/>
        <v>59.91</v>
      </c>
      <c r="CR6" s="22">
        <f t="shared" si="10"/>
        <v>59.4</v>
      </c>
      <c r="CS6" s="22">
        <f t="shared" si="10"/>
        <v>59.24</v>
      </c>
      <c r="CT6" s="22">
        <f t="shared" si="10"/>
        <v>58.77</v>
      </c>
      <c r="CU6" s="22">
        <f t="shared" si="10"/>
        <v>59.17</v>
      </c>
      <c r="CV6" s="21" t="str">
        <f>IF(CV7="","",IF(CV7="-","【-】","【"&amp;SUBSTITUTE(TEXT(CV7,"#,##0.00"),"-","△")&amp;"】"))</f>
        <v>【60.21】</v>
      </c>
      <c r="CW6" s="22">
        <f>IF(CW7="",NA(),CW7)</f>
        <v>97.14</v>
      </c>
      <c r="CX6" s="22">
        <f t="shared" ref="CX6:DF6" si="11">IF(CX7="",NA(),CX7)</f>
        <v>96.81</v>
      </c>
      <c r="CY6" s="22">
        <f t="shared" si="11"/>
        <v>96.97</v>
      </c>
      <c r="CZ6" s="22">
        <f t="shared" si="11"/>
        <v>96.11</v>
      </c>
      <c r="DA6" s="22">
        <f t="shared" si="11"/>
        <v>96.53</v>
      </c>
      <c r="DB6" s="22">
        <f t="shared" si="11"/>
        <v>87.26</v>
      </c>
      <c r="DC6" s="22">
        <f t="shared" si="11"/>
        <v>87.57</v>
      </c>
      <c r="DD6" s="22">
        <f t="shared" si="11"/>
        <v>87.26</v>
      </c>
      <c r="DE6" s="22">
        <f t="shared" si="11"/>
        <v>86.95</v>
      </c>
      <c r="DF6" s="22">
        <f t="shared" si="11"/>
        <v>86.58</v>
      </c>
      <c r="DG6" s="21" t="str">
        <f>IF(DG7="","",IF(DG7="-","【-】","【"&amp;SUBSTITUTE(TEXT(DG7,"#,##0.00"),"-","△")&amp;"】"))</f>
        <v>【89.21】</v>
      </c>
      <c r="DH6" s="22">
        <f>IF(DH7="",NA(),DH7)</f>
        <v>40.869999999999997</v>
      </c>
      <c r="DI6" s="22">
        <f t="shared" ref="DI6:DQ6" si="12">IF(DI7="",NA(),DI7)</f>
        <v>42.31</v>
      </c>
      <c r="DJ6" s="22">
        <f t="shared" si="12"/>
        <v>43.15</v>
      </c>
      <c r="DK6" s="22">
        <f t="shared" si="12"/>
        <v>44.13</v>
      </c>
      <c r="DL6" s="22">
        <f t="shared" si="12"/>
        <v>45.31</v>
      </c>
      <c r="DM6" s="22">
        <f t="shared" si="12"/>
        <v>49.2</v>
      </c>
      <c r="DN6" s="22">
        <f t="shared" si="12"/>
        <v>50.01</v>
      </c>
      <c r="DO6" s="22">
        <f t="shared" si="12"/>
        <v>50.99</v>
      </c>
      <c r="DP6" s="22">
        <f t="shared" si="12"/>
        <v>51.79</v>
      </c>
      <c r="DQ6" s="22">
        <f t="shared" si="12"/>
        <v>52.02</v>
      </c>
      <c r="DR6" s="21" t="str">
        <f>IF(DR7="","",IF(DR7="-","【-】","【"&amp;SUBSTITUTE(TEXT(DR7,"#,##0.00"),"-","△")&amp;"】"))</f>
        <v>【52.41】</v>
      </c>
      <c r="DS6" s="22">
        <f>IF(DS7="",NA(),DS7)</f>
        <v>11.11</v>
      </c>
      <c r="DT6" s="22">
        <f t="shared" ref="DT6:EB6" si="13">IF(DT7="",NA(),DT7)</f>
        <v>13.26</v>
      </c>
      <c r="DU6" s="22">
        <f t="shared" si="13"/>
        <v>14.37</v>
      </c>
      <c r="DV6" s="22">
        <f t="shared" si="13"/>
        <v>15.3</v>
      </c>
      <c r="DW6" s="22">
        <f t="shared" si="13"/>
        <v>16.12</v>
      </c>
      <c r="DX6" s="22">
        <f t="shared" si="13"/>
        <v>18.329999999999998</v>
      </c>
      <c r="DY6" s="22">
        <f t="shared" si="13"/>
        <v>20.27</v>
      </c>
      <c r="DZ6" s="22">
        <f t="shared" si="13"/>
        <v>21.69</v>
      </c>
      <c r="EA6" s="22">
        <f t="shared" si="13"/>
        <v>23.19</v>
      </c>
      <c r="EB6" s="22">
        <f t="shared" si="13"/>
        <v>24.61</v>
      </c>
      <c r="EC6" s="21" t="str">
        <f>IF(EC7="","",IF(EC7="-","【-】","【"&amp;SUBSTITUTE(TEXT(EC7,"#,##0.00"),"-","△")&amp;"】"))</f>
        <v>【26.78】</v>
      </c>
      <c r="ED6" s="22">
        <f>IF(ED7="",NA(),ED7)</f>
        <v>1</v>
      </c>
      <c r="EE6" s="22">
        <f t="shared" ref="EE6:EM6" si="14">IF(EE7="",NA(),EE7)</f>
        <v>0.33</v>
      </c>
      <c r="EF6" s="22">
        <f t="shared" si="14"/>
        <v>0.55000000000000004</v>
      </c>
      <c r="EG6" s="22">
        <f t="shared" si="14"/>
        <v>0.34</v>
      </c>
      <c r="EH6" s="22">
        <f t="shared" si="14"/>
        <v>0.47</v>
      </c>
      <c r="EI6" s="22">
        <f t="shared" si="14"/>
        <v>0.6</v>
      </c>
      <c r="EJ6" s="22">
        <f t="shared" si="14"/>
        <v>0.56000000000000005</v>
      </c>
      <c r="EK6" s="22">
        <f t="shared" si="14"/>
        <v>0.6</v>
      </c>
      <c r="EL6" s="22">
        <f t="shared" si="14"/>
        <v>0.53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232238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97.18</v>
      </c>
      <c r="P7" s="25">
        <v>99.98</v>
      </c>
      <c r="Q7" s="25">
        <v>2860</v>
      </c>
      <c r="R7" s="25">
        <v>93014</v>
      </c>
      <c r="S7" s="25">
        <v>33.659999999999997</v>
      </c>
      <c r="T7" s="25">
        <v>2763.34</v>
      </c>
      <c r="U7" s="25">
        <v>93095</v>
      </c>
      <c r="V7" s="25">
        <v>33.659999999999997</v>
      </c>
      <c r="W7" s="25">
        <v>2765.75</v>
      </c>
      <c r="X7" s="25">
        <v>125.61</v>
      </c>
      <c r="Y7" s="25">
        <v>122.78</v>
      </c>
      <c r="Z7" s="25">
        <v>118.56</v>
      </c>
      <c r="AA7" s="25">
        <v>116.43</v>
      </c>
      <c r="AB7" s="25">
        <v>118.94</v>
      </c>
      <c r="AC7" s="25">
        <v>110.91</v>
      </c>
      <c r="AD7" s="25">
        <v>111.49</v>
      </c>
      <c r="AE7" s="25">
        <v>109.09</v>
      </c>
      <c r="AF7" s="25">
        <v>109.05</v>
      </c>
      <c r="AG7" s="25">
        <v>107.61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0.92</v>
      </c>
      <c r="AO7" s="25">
        <v>0.87</v>
      </c>
      <c r="AP7" s="25">
        <v>0.93</v>
      </c>
      <c r="AQ7" s="25">
        <v>1.02</v>
      </c>
      <c r="AR7" s="25">
        <v>1.24</v>
      </c>
      <c r="AS7" s="25">
        <v>1.61</v>
      </c>
      <c r="AT7" s="25">
        <v>690.43</v>
      </c>
      <c r="AU7" s="25">
        <v>815.21</v>
      </c>
      <c r="AV7" s="25">
        <v>1016.49</v>
      </c>
      <c r="AW7" s="25">
        <v>724.76</v>
      </c>
      <c r="AX7" s="25">
        <v>1120.98</v>
      </c>
      <c r="AY7" s="25">
        <v>350.79</v>
      </c>
      <c r="AZ7" s="25">
        <v>354.57</v>
      </c>
      <c r="BA7" s="25">
        <v>357.74</v>
      </c>
      <c r="BB7" s="25">
        <v>344.88</v>
      </c>
      <c r="BC7" s="25">
        <v>326.02</v>
      </c>
      <c r="BD7" s="25">
        <v>239.69</v>
      </c>
      <c r="BE7" s="25">
        <v>46.62</v>
      </c>
      <c r="BF7" s="25">
        <v>38.86</v>
      </c>
      <c r="BG7" s="25">
        <v>38.17</v>
      </c>
      <c r="BH7" s="25">
        <v>36.18</v>
      </c>
      <c r="BI7" s="25">
        <v>26.37</v>
      </c>
      <c r="BJ7" s="25">
        <v>322.92</v>
      </c>
      <c r="BK7" s="25">
        <v>303.45999999999998</v>
      </c>
      <c r="BL7" s="25">
        <v>307.27999999999997</v>
      </c>
      <c r="BM7" s="25">
        <v>304.02</v>
      </c>
      <c r="BN7" s="25">
        <v>300.54000000000002</v>
      </c>
      <c r="BO7" s="25">
        <v>264.86</v>
      </c>
      <c r="BP7" s="25">
        <v>115.26</v>
      </c>
      <c r="BQ7" s="25">
        <v>119.82</v>
      </c>
      <c r="BR7" s="25">
        <v>101.06</v>
      </c>
      <c r="BS7" s="25">
        <v>91.09</v>
      </c>
      <c r="BT7" s="25">
        <v>110.24</v>
      </c>
      <c r="BU7" s="25">
        <v>100.85</v>
      </c>
      <c r="BV7" s="25">
        <v>103.79</v>
      </c>
      <c r="BW7" s="25">
        <v>98.3</v>
      </c>
      <c r="BX7" s="25">
        <v>98.89</v>
      </c>
      <c r="BY7" s="25">
        <v>99.25</v>
      </c>
      <c r="BZ7" s="25">
        <v>97.59</v>
      </c>
      <c r="CA7" s="25">
        <v>138.80000000000001</v>
      </c>
      <c r="CB7" s="25">
        <v>143.35</v>
      </c>
      <c r="CC7" s="25">
        <v>151.86000000000001</v>
      </c>
      <c r="CD7" s="25">
        <v>154.66</v>
      </c>
      <c r="CE7" s="25">
        <v>152.41999999999999</v>
      </c>
      <c r="CF7" s="25">
        <v>167.1</v>
      </c>
      <c r="CG7" s="25">
        <v>167.86</v>
      </c>
      <c r="CH7" s="25">
        <v>173.68</v>
      </c>
      <c r="CI7" s="25">
        <v>174.52</v>
      </c>
      <c r="CJ7" s="25">
        <v>178.92</v>
      </c>
      <c r="CK7" s="25">
        <v>181.66</v>
      </c>
      <c r="CL7" s="25">
        <v>80.88</v>
      </c>
      <c r="CM7" s="25">
        <v>80</v>
      </c>
      <c r="CN7" s="25">
        <v>78.62</v>
      </c>
      <c r="CO7" s="25">
        <v>78.75</v>
      </c>
      <c r="CP7" s="25">
        <v>78.34</v>
      </c>
      <c r="CQ7" s="25">
        <v>59.91</v>
      </c>
      <c r="CR7" s="25">
        <v>59.4</v>
      </c>
      <c r="CS7" s="25">
        <v>59.24</v>
      </c>
      <c r="CT7" s="25">
        <v>58.77</v>
      </c>
      <c r="CU7" s="25">
        <v>59.17</v>
      </c>
      <c r="CV7" s="25">
        <v>60.21</v>
      </c>
      <c r="CW7" s="25">
        <v>97.14</v>
      </c>
      <c r="CX7" s="25">
        <v>96.81</v>
      </c>
      <c r="CY7" s="25">
        <v>96.97</v>
      </c>
      <c r="CZ7" s="25">
        <v>96.11</v>
      </c>
      <c r="DA7" s="25">
        <v>96.53</v>
      </c>
      <c r="DB7" s="25">
        <v>87.26</v>
      </c>
      <c r="DC7" s="25">
        <v>87.57</v>
      </c>
      <c r="DD7" s="25">
        <v>87.26</v>
      </c>
      <c r="DE7" s="25">
        <v>86.95</v>
      </c>
      <c r="DF7" s="25">
        <v>86.58</v>
      </c>
      <c r="DG7" s="25">
        <v>89.21</v>
      </c>
      <c r="DH7" s="25">
        <v>40.869999999999997</v>
      </c>
      <c r="DI7" s="25">
        <v>42.31</v>
      </c>
      <c r="DJ7" s="25">
        <v>43.15</v>
      </c>
      <c r="DK7" s="25">
        <v>44.13</v>
      </c>
      <c r="DL7" s="25">
        <v>45.31</v>
      </c>
      <c r="DM7" s="25">
        <v>49.2</v>
      </c>
      <c r="DN7" s="25">
        <v>50.01</v>
      </c>
      <c r="DO7" s="25">
        <v>50.99</v>
      </c>
      <c r="DP7" s="25">
        <v>51.79</v>
      </c>
      <c r="DQ7" s="25">
        <v>52.02</v>
      </c>
      <c r="DR7" s="25">
        <v>52.41</v>
      </c>
      <c r="DS7" s="25">
        <v>11.11</v>
      </c>
      <c r="DT7" s="25">
        <v>13.26</v>
      </c>
      <c r="DU7" s="25">
        <v>14.37</v>
      </c>
      <c r="DV7" s="25">
        <v>15.3</v>
      </c>
      <c r="DW7" s="25">
        <v>16.12</v>
      </c>
      <c r="DX7" s="25">
        <v>18.329999999999998</v>
      </c>
      <c r="DY7" s="25">
        <v>20.27</v>
      </c>
      <c r="DZ7" s="25">
        <v>21.69</v>
      </c>
      <c r="EA7" s="25">
        <v>23.19</v>
      </c>
      <c r="EB7" s="25">
        <v>24.61</v>
      </c>
      <c r="EC7" s="25">
        <v>26.78</v>
      </c>
      <c r="ED7" s="25">
        <v>1</v>
      </c>
      <c r="EE7" s="25">
        <v>0.33</v>
      </c>
      <c r="EF7" s="25">
        <v>0.55000000000000004</v>
      </c>
      <c r="EG7" s="25">
        <v>0.34</v>
      </c>
      <c r="EH7" s="25">
        <v>0.47</v>
      </c>
      <c r="EI7" s="25">
        <v>0.6</v>
      </c>
      <c r="EJ7" s="25">
        <v>0.56000000000000005</v>
      </c>
      <c r="EK7" s="25">
        <v>0.6</v>
      </c>
      <c r="EL7" s="25">
        <v>0.53</v>
      </c>
      <c r="EM7" s="25">
        <v>0.54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2026-01-26T07:09:01Z</cp:lastPrinted>
  <dcterms:created xsi:type="dcterms:W3CDTF">2025-12-12T09:18:28Z</dcterms:created>
  <dcterms:modified xsi:type="dcterms:W3CDTF">2026-02-13T08:28:48Z</dcterms:modified>
  <cp:category/>
</cp:coreProperties>
</file>